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1" activeTab="2"/>
  </bookViews>
  <sheets>
    <sheet name="MONTHENTRY" sheetId="8" state="hidden" r:id="rId1"/>
    <sheet name="FG" sheetId="12" r:id="rId2"/>
    <sheet name="SG Details" sheetId="1" r:id="rId3"/>
    <sheet name="LGC Details" sheetId="2" r:id="rId4"/>
  </sheets>
  <definedNames>
    <definedName name="ACCTDATE">#REF!</definedName>
    <definedName name="acctmonth">MONTHENTRY!$F$6</definedName>
    <definedName name="previuosmonth">MONTHENTRY!$B$6</definedName>
    <definedName name="_xlnm.Print_Area" localSheetId="1">FG!$A$1:$K$30</definedName>
    <definedName name="_xlnm.Print_Area" localSheetId="2">'SG Details'!$A$1:$P$53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U405" i="2" l="1"/>
  <c r="U354" i="2"/>
  <c r="U353" i="2"/>
  <c r="U351" i="2"/>
  <c r="U348" i="2"/>
  <c r="U346" i="2"/>
  <c r="U343" i="2"/>
  <c r="U339" i="2"/>
  <c r="U338" i="2"/>
  <c r="U333" i="2"/>
  <c r="U413" i="2"/>
  <c r="Q417" i="2" s="1"/>
  <c r="U412" i="2"/>
  <c r="U411" i="2"/>
  <c r="U410" i="2"/>
  <c r="U409" i="2"/>
  <c r="U408" i="2"/>
  <c r="U407" i="2"/>
  <c r="U406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2" i="2"/>
  <c r="U350" i="2"/>
  <c r="U349" i="2"/>
  <c r="U347" i="2"/>
  <c r="U345" i="2"/>
  <c r="U344" i="2"/>
  <c r="U342" i="2"/>
  <c r="U341" i="2"/>
  <c r="U340" i="2"/>
  <c r="U337" i="2"/>
  <c r="U336" i="2"/>
  <c r="U335" i="2"/>
  <c r="U334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M33" i="1" l="1"/>
  <c r="M38" i="1"/>
  <c r="H10" i="12"/>
  <c r="E28" i="12" l="1"/>
  <c r="H7" i="12"/>
  <c r="I29" i="12"/>
  <c r="H29" i="12"/>
  <c r="J28" i="12"/>
  <c r="C29" i="12"/>
  <c r="E27" i="12"/>
  <c r="J27" i="12" s="1"/>
  <c r="E26" i="12"/>
  <c r="J26" i="12" s="1"/>
  <c r="E25" i="12"/>
  <c r="J25" i="12" s="1"/>
  <c r="E24" i="12"/>
  <c r="J24" i="12" s="1"/>
  <c r="G16" i="12"/>
  <c r="F16" i="12"/>
  <c r="E16" i="12"/>
  <c r="D16" i="12"/>
  <c r="C16" i="12"/>
  <c r="H15" i="12"/>
  <c r="J29" i="12" l="1"/>
  <c r="E29" i="12"/>
  <c r="M46" i="1"/>
  <c r="L46" i="1" l="1"/>
  <c r="K46" i="1"/>
  <c r="I46" i="1"/>
  <c r="H46" i="1"/>
  <c r="G46" i="1"/>
  <c r="E46" i="1"/>
  <c r="D46" i="1"/>
  <c r="J45" i="1" l="1"/>
  <c r="O45" i="1" s="1"/>
  <c r="J21" i="1"/>
  <c r="O21" i="1" s="1"/>
  <c r="F45" i="1"/>
  <c r="N45" i="1" s="1"/>
  <c r="F44" i="1"/>
  <c r="N44" i="1" s="1"/>
  <c r="F43" i="1"/>
  <c r="N43" i="1" s="1"/>
  <c r="F42" i="1"/>
  <c r="J42" i="1" s="1"/>
  <c r="O42" i="1" s="1"/>
  <c r="F41" i="1"/>
  <c r="J41" i="1" s="1"/>
  <c r="O41" i="1" s="1"/>
  <c r="F40" i="1"/>
  <c r="N40" i="1" s="1"/>
  <c r="F39" i="1"/>
  <c r="J39" i="1" s="1"/>
  <c r="O39" i="1" s="1"/>
  <c r="F38" i="1"/>
  <c r="F37" i="1"/>
  <c r="J37" i="1" s="1"/>
  <c r="O37" i="1" s="1"/>
  <c r="F36" i="1"/>
  <c r="N36" i="1" s="1"/>
  <c r="F35" i="1"/>
  <c r="N35" i="1" s="1"/>
  <c r="F34" i="1"/>
  <c r="N34" i="1" s="1"/>
  <c r="F33" i="1"/>
  <c r="F32" i="1"/>
  <c r="N32" i="1" s="1"/>
  <c r="F31" i="1"/>
  <c r="J31" i="1" s="1"/>
  <c r="O31" i="1" s="1"/>
  <c r="F30" i="1"/>
  <c r="J30" i="1" s="1"/>
  <c r="O30" i="1" s="1"/>
  <c r="F29" i="1"/>
  <c r="N29" i="1" s="1"/>
  <c r="F28" i="1"/>
  <c r="J28" i="1" s="1"/>
  <c r="O28" i="1" s="1"/>
  <c r="F27" i="1"/>
  <c r="N27" i="1" s="1"/>
  <c r="F26" i="1"/>
  <c r="N26" i="1" s="1"/>
  <c r="F25" i="1"/>
  <c r="N25" i="1" s="1"/>
  <c r="F24" i="1"/>
  <c r="N24" i="1" s="1"/>
  <c r="F23" i="1"/>
  <c r="J23" i="1" s="1"/>
  <c r="O23" i="1" s="1"/>
  <c r="F22" i="1"/>
  <c r="J22" i="1" s="1"/>
  <c r="O22" i="1" s="1"/>
  <c r="F21" i="1"/>
  <c r="N21" i="1" s="1"/>
  <c r="F20" i="1"/>
  <c r="N20" i="1" s="1"/>
  <c r="F19" i="1"/>
  <c r="N19" i="1" s="1"/>
  <c r="F18" i="1"/>
  <c r="N18" i="1" s="1"/>
  <c r="F17" i="1"/>
  <c r="N17" i="1" s="1"/>
  <c r="F16" i="1"/>
  <c r="N16" i="1" s="1"/>
  <c r="F15" i="1"/>
  <c r="J15" i="1" s="1"/>
  <c r="O15" i="1" s="1"/>
  <c r="F14" i="1"/>
  <c r="J14" i="1" s="1"/>
  <c r="O14" i="1" s="1"/>
  <c r="F13" i="1"/>
  <c r="N13" i="1" s="1"/>
  <c r="F12" i="1"/>
  <c r="N12" i="1" s="1"/>
  <c r="F11" i="1"/>
  <c r="N11" i="1" s="1"/>
  <c r="F10" i="1"/>
  <c r="J10" i="1" s="1"/>
  <c r="O10" i="1" s="1"/>
  <c r="J13" i="1" l="1"/>
  <c r="O13" i="1" s="1"/>
  <c r="J24" i="1"/>
  <c r="O24" i="1" s="1"/>
  <c r="J36" i="1"/>
  <c r="O36" i="1" s="1"/>
  <c r="J16" i="1"/>
  <c r="O16" i="1" s="1"/>
  <c r="J26" i="1"/>
  <c r="O26" i="1" s="1"/>
  <c r="J40" i="1"/>
  <c r="O40" i="1" s="1"/>
  <c r="N33" i="1"/>
  <c r="J33" i="1"/>
  <c r="O33" i="1" s="1"/>
  <c r="J18" i="1"/>
  <c r="O18" i="1" s="1"/>
  <c r="J29" i="1"/>
  <c r="O29" i="1" s="1"/>
  <c r="J43" i="1"/>
  <c r="O43" i="1" s="1"/>
  <c r="F46" i="1"/>
  <c r="N38" i="1"/>
  <c r="J38" i="1"/>
  <c r="J32" i="1"/>
  <c r="O32" i="1" s="1"/>
  <c r="N28" i="1"/>
  <c r="J17" i="1"/>
  <c r="O17" i="1" s="1"/>
  <c r="J25" i="1"/>
  <c r="O25" i="1" s="1"/>
  <c r="J35" i="1"/>
  <c r="O35" i="1" s="1"/>
  <c r="J44" i="1"/>
  <c r="O44" i="1" s="1"/>
  <c r="N37" i="1"/>
  <c r="N14" i="1"/>
  <c r="N30" i="1"/>
  <c r="J11" i="1"/>
  <c r="O11" i="1" s="1"/>
  <c r="J19" i="1"/>
  <c r="O19" i="1" s="1"/>
  <c r="J27" i="1"/>
  <c r="O27" i="1" s="1"/>
  <c r="J34" i="1"/>
  <c r="O34" i="1" s="1"/>
  <c r="N15" i="1"/>
  <c r="N23" i="1"/>
  <c r="N31" i="1"/>
  <c r="N39" i="1"/>
  <c r="N22" i="1"/>
  <c r="J12" i="1"/>
  <c r="O12" i="1" s="1"/>
  <c r="J20" i="1"/>
  <c r="O20" i="1" s="1"/>
  <c r="J46" i="1"/>
  <c r="O38" i="1"/>
  <c r="N41" i="1"/>
  <c r="N10" i="1"/>
  <c r="N42" i="1"/>
  <c r="G29" i="12"/>
  <c r="H12" i="12"/>
  <c r="H14" i="12"/>
  <c r="H11" i="12"/>
  <c r="N46" i="1" l="1"/>
  <c r="O46" i="1"/>
  <c r="H9" i="12"/>
  <c r="H8" i="12"/>
  <c r="H13" i="12"/>
  <c r="H16" i="12" l="1"/>
  <c r="F29" i="12"/>
  <c r="D29" i="12"/>
  <c r="U355" i="2" l="1"/>
  <c r="J412" i="2"/>
  <c r="J406" i="2"/>
  <c r="J404" i="2"/>
  <c r="J398" i="2"/>
  <c r="J396" i="2"/>
  <c r="J390" i="2"/>
  <c r="J382" i="2"/>
  <c r="J374" i="2"/>
  <c r="J366" i="2"/>
  <c r="J331" i="2"/>
  <c r="J328" i="2"/>
  <c r="J323" i="2"/>
  <c r="J320" i="2"/>
  <c r="J315" i="2"/>
  <c r="J312" i="2"/>
  <c r="J304" i="2"/>
  <c r="J291" i="2"/>
  <c r="J288" i="2"/>
  <c r="J285" i="2"/>
  <c r="J283" i="2"/>
  <c r="J280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3" i="2"/>
  <c r="J262" i="2"/>
  <c r="J254" i="2"/>
  <c r="J246" i="2"/>
  <c r="J286" i="2" l="1"/>
  <c r="J294" i="2"/>
  <c r="J310" i="2"/>
  <c r="J318" i="2"/>
  <c r="J326" i="2"/>
  <c r="J334" i="2"/>
  <c r="J264" i="2"/>
  <c r="J236" i="2"/>
  <c r="J344" i="2"/>
  <c r="J352" i="2"/>
  <c r="J360" i="2"/>
  <c r="J230" i="2"/>
  <c r="J238" i="2"/>
  <c r="J338" i="2"/>
  <c r="J346" i="2"/>
  <c r="J354" i="2"/>
  <c r="J362" i="2"/>
  <c r="J299" i="2"/>
  <c r="J307" i="2"/>
  <c r="J369" i="2"/>
  <c r="J377" i="2"/>
  <c r="J385" i="2"/>
  <c r="J293" i="2"/>
  <c r="J281" i="2"/>
  <c r="J289" i="2"/>
  <c r="J297" i="2"/>
  <c r="J305" i="2"/>
  <c r="J313" i="2"/>
  <c r="J321" i="2"/>
  <c r="J329" i="2"/>
  <c r="J337" i="2"/>
  <c r="J367" i="2"/>
  <c r="J375" i="2"/>
  <c r="J383" i="2"/>
  <c r="J389" i="2"/>
  <c r="J397" i="2"/>
  <c r="J405" i="2"/>
  <c r="J413" i="2"/>
  <c r="J249" i="2"/>
  <c r="J257" i="2"/>
  <c r="J391" i="2"/>
  <c r="J399" i="2"/>
  <c r="J407" i="2"/>
  <c r="J265" i="2"/>
  <c r="J284" i="2"/>
  <c r="J292" i="2"/>
  <c r="J316" i="2"/>
  <c r="J324" i="2"/>
  <c r="J332" i="2"/>
  <c r="J340" i="2"/>
  <c r="J348" i="2"/>
  <c r="J392" i="2"/>
  <c r="J400" i="2"/>
  <c r="J408" i="2"/>
  <c r="J341" i="2"/>
  <c r="J349" i="2"/>
  <c r="J357" i="2"/>
  <c r="J365" i="2"/>
  <c r="J241" i="2"/>
  <c r="J302" i="2"/>
  <c r="J372" i="2"/>
  <c r="J380" i="2"/>
  <c r="J373" i="2"/>
  <c r="J381" i="2"/>
  <c r="J229" i="2"/>
  <c r="J237" i="2"/>
  <c r="J247" i="2"/>
  <c r="J255" i="2"/>
  <c r="J345" i="2"/>
  <c r="J353" i="2"/>
  <c r="J361" i="2"/>
  <c r="J248" i="2"/>
  <c r="J256" i="2"/>
  <c r="J282" i="2"/>
  <c r="J290" i="2"/>
  <c r="J298" i="2"/>
  <c r="J306" i="2"/>
  <c r="J314" i="2"/>
  <c r="J322" i="2"/>
  <c r="J330" i="2"/>
  <c r="J368" i="2"/>
  <c r="J376" i="2"/>
  <c r="J384" i="2"/>
  <c r="J339" i="2"/>
  <c r="J347" i="2"/>
  <c r="J355" i="2"/>
  <c r="J363" i="2"/>
  <c r="J232" i="2"/>
  <c r="J240" i="2"/>
  <c r="J250" i="2"/>
  <c r="J258" i="2"/>
  <c r="J300" i="2"/>
  <c r="J356" i="2"/>
  <c r="J370" i="2"/>
  <c r="J378" i="2"/>
  <c r="J386" i="2"/>
  <c r="J243" i="2"/>
  <c r="J251" i="2"/>
  <c r="J259" i="2"/>
  <c r="J279" i="2"/>
  <c r="J301" i="2"/>
  <c r="J309" i="2"/>
  <c r="J317" i="2"/>
  <c r="J325" i="2"/>
  <c r="J333" i="2"/>
  <c r="J371" i="2"/>
  <c r="J379" i="2"/>
  <c r="J387" i="2"/>
  <c r="J393" i="2"/>
  <c r="J401" i="2"/>
  <c r="J409" i="2"/>
  <c r="J231" i="2"/>
  <c r="J233" i="2"/>
  <c r="J234" i="2"/>
  <c r="J244" i="2"/>
  <c r="J252" i="2"/>
  <c r="J260" i="2"/>
  <c r="J342" i="2"/>
  <c r="J350" i="2"/>
  <c r="J358" i="2"/>
  <c r="J394" i="2"/>
  <c r="J402" i="2"/>
  <c r="J410" i="2"/>
  <c r="J239" i="2"/>
  <c r="J235" i="2"/>
  <c r="J245" i="2"/>
  <c r="J253" i="2"/>
  <c r="J287" i="2"/>
  <c r="J295" i="2"/>
  <c r="J303" i="2"/>
  <c r="J311" i="2"/>
  <c r="J319" i="2"/>
  <c r="J327" i="2"/>
  <c r="J335" i="2"/>
  <c r="J343" i="2"/>
  <c r="J351" i="2"/>
  <c r="J359" i="2"/>
  <c r="J395" i="2"/>
  <c r="J403" i="2"/>
  <c r="J411" i="2"/>
  <c r="J130" i="2"/>
  <c r="J129" i="2"/>
  <c r="J127" i="2"/>
  <c r="J126" i="2"/>
  <c r="J125" i="2"/>
  <c r="J124" i="2"/>
  <c r="J123" i="2"/>
  <c r="J117" i="2"/>
  <c r="J114" i="2"/>
  <c r="J109" i="2"/>
  <c r="J106" i="2"/>
  <c r="J11" i="2" l="1"/>
  <c r="J19" i="2"/>
  <c r="J210" i="2"/>
  <c r="J218" i="2"/>
  <c r="J226" i="2"/>
  <c r="J27" i="2"/>
  <c r="J83" i="2"/>
  <c r="J91" i="2"/>
  <c r="J99" i="2"/>
  <c r="J38" i="2"/>
  <c r="J30" i="2"/>
  <c r="J46" i="2"/>
  <c r="J9" i="2"/>
  <c r="J17" i="2"/>
  <c r="J85" i="2"/>
  <c r="J93" i="2"/>
  <c r="J107" i="2"/>
  <c r="J115" i="2"/>
  <c r="J157" i="2"/>
  <c r="J165" i="2"/>
  <c r="J173" i="2"/>
  <c r="J181" i="2"/>
  <c r="J189" i="2"/>
  <c r="J197" i="2"/>
  <c r="J208" i="2"/>
  <c r="J216" i="2"/>
  <c r="J224" i="2"/>
  <c r="J128" i="2"/>
  <c r="J108" i="2"/>
  <c r="J116" i="2"/>
  <c r="J87" i="2"/>
  <c r="J167" i="2"/>
  <c r="J199" i="2"/>
  <c r="J20" i="2"/>
  <c r="J159" i="2"/>
  <c r="J175" i="2"/>
  <c r="J191" i="2"/>
  <c r="J12" i="2"/>
  <c r="J55" i="2"/>
  <c r="J63" i="2"/>
  <c r="J71" i="2"/>
  <c r="J135" i="2"/>
  <c r="J143" i="2"/>
  <c r="J151" i="2"/>
  <c r="J8" i="2"/>
  <c r="J16" i="2"/>
  <c r="J24" i="2"/>
  <c r="J48" i="2"/>
  <c r="J56" i="2"/>
  <c r="J64" i="2"/>
  <c r="J72" i="2"/>
  <c r="J84" i="2"/>
  <c r="J92" i="2"/>
  <c r="J100" i="2"/>
  <c r="J136" i="2"/>
  <c r="J144" i="2"/>
  <c r="J152" i="2"/>
  <c r="J156" i="2"/>
  <c r="J164" i="2"/>
  <c r="J172" i="2"/>
  <c r="J180" i="2"/>
  <c r="J188" i="2"/>
  <c r="J196" i="2"/>
  <c r="J207" i="2"/>
  <c r="J215" i="2"/>
  <c r="J223" i="2"/>
  <c r="J39" i="2"/>
  <c r="J57" i="2"/>
  <c r="J73" i="2"/>
  <c r="J137" i="2"/>
  <c r="J145" i="2"/>
  <c r="J153" i="2"/>
  <c r="J31" i="2"/>
  <c r="J49" i="2"/>
  <c r="J65" i="2"/>
  <c r="J10" i="2"/>
  <c r="J18" i="2"/>
  <c r="J32" i="2"/>
  <c r="J40" i="2"/>
  <c r="J50" i="2"/>
  <c r="J58" i="2"/>
  <c r="J66" i="2"/>
  <c r="J74" i="2"/>
  <c r="J86" i="2"/>
  <c r="J94" i="2"/>
  <c r="J138" i="2"/>
  <c r="J146" i="2"/>
  <c r="J154" i="2"/>
  <c r="J158" i="2"/>
  <c r="J166" i="2"/>
  <c r="J174" i="2"/>
  <c r="J182" i="2"/>
  <c r="J190" i="2"/>
  <c r="J198" i="2"/>
  <c r="J209" i="2"/>
  <c r="J217" i="2"/>
  <c r="J225" i="2"/>
  <c r="J67" i="2"/>
  <c r="J75" i="2"/>
  <c r="J95" i="2"/>
  <c r="J139" i="2"/>
  <c r="J147" i="2"/>
  <c r="J26" i="2"/>
  <c r="J34" i="2"/>
  <c r="J42" i="2"/>
  <c r="J52" i="2"/>
  <c r="J60" i="2"/>
  <c r="J68" i="2"/>
  <c r="J76" i="2"/>
  <c r="J80" i="2"/>
  <c r="J88" i="2"/>
  <c r="J96" i="2"/>
  <c r="J102" i="2"/>
  <c r="J110" i="2"/>
  <c r="J118" i="2"/>
  <c r="J132" i="2"/>
  <c r="J140" i="2"/>
  <c r="J148" i="2"/>
  <c r="J160" i="2"/>
  <c r="J168" i="2"/>
  <c r="J176" i="2"/>
  <c r="J184" i="2"/>
  <c r="J192" i="2"/>
  <c r="J200" i="2"/>
  <c r="J203" i="2"/>
  <c r="J211" i="2"/>
  <c r="J219" i="2"/>
  <c r="J227" i="2"/>
  <c r="J41" i="2"/>
  <c r="J51" i="2"/>
  <c r="J21" i="2"/>
  <c r="J43" i="2"/>
  <c r="J53" i="2"/>
  <c r="J61" i="2"/>
  <c r="J69" i="2"/>
  <c r="J77" i="2"/>
  <c r="J81" i="2"/>
  <c r="J89" i="2"/>
  <c r="J97" i="2"/>
  <c r="J103" i="2"/>
  <c r="J111" i="2"/>
  <c r="J119" i="2"/>
  <c r="J133" i="2"/>
  <c r="J141" i="2"/>
  <c r="J149" i="2"/>
  <c r="J161" i="2"/>
  <c r="J169" i="2"/>
  <c r="J177" i="2"/>
  <c r="J185" i="2"/>
  <c r="J193" i="2"/>
  <c r="J201" i="2"/>
  <c r="J204" i="2"/>
  <c r="J212" i="2"/>
  <c r="J220" i="2"/>
  <c r="J33" i="2"/>
  <c r="J59" i="2"/>
  <c r="J13" i="2"/>
  <c r="J35" i="2"/>
  <c r="J14" i="2"/>
  <c r="J22" i="2"/>
  <c r="J28" i="2"/>
  <c r="J36" i="2"/>
  <c r="J44" i="2"/>
  <c r="J54" i="2"/>
  <c r="J62" i="2"/>
  <c r="J70" i="2"/>
  <c r="J78" i="2"/>
  <c r="J82" i="2"/>
  <c r="J90" i="2"/>
  <c r="J98" i="2"/>
  <c r="J104" i="2"/>
  <c r="J112" i="2"/>
  <c r="J120" i="2"/>
  <c r="J134" i="2"/>
  <c r="J142" i="2"/>
  <c r="J150" i="2"/>
  <c r="J162" i="2"/>
  <c r="J170" i="2"/>
  <c r="J178" i="2"/>
  <c r="J186" i="2"/>
  <c r="J194" i="2"/>
  <c r="J205" i="2"/>
  <c r="J213" i="2"/>
  <c r="J221" i="2"/>
  <c r="U27" i="2"/>
  <c r="J15" i="2"/>
  <c r="J23" i="2"/>
  <c r="J29" i="2"/>
  <c r="J37" i="2"/>
  <c r="J45" i="2"/>
  <c r="J105" i="2"/>
  <c r="J113" i="2"/>
  <c r="J121" i="2"/>
  <c r="J163" i="2"/>
  <c r="J171" i="2"/>
  <c r="J179" i="2"/>
  <c r="J187" i="2"/>
  <c r="J195" i="2"/>
  <c r="J206" i="2"/>
  <c r="J214" i="2"/>
  <c r="J222" i="2"/>
  <c r="J388" i="2" l="1"/>
  <c r="J364" i="2"/>
  <c r="J336" i="2"/>
  <c r="J308" i="2"/>
  <c r="J296" i="2"/>
  <c r="J278" i="2"/>
  <c r="J261" i="2"/>
  <c r="J242" i="2"/>
  <c r="J228" i="2"/>
  <c r="J202" i="2"/>
  <c r="J183" i="2"/>
  <c r="J155" i="2"/>
  <c r="J131" i="2"/>
  <c r="J122" i="2"/>
  <c r="J101" i="2"/>
  <c r="J79" i="2"/>
  <c r="J25" i="2"/>
  <c r="J47" i="2" l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<sst xmlns="http://schemas.openxmlformats.org/spreadsheetml/2006/main" count="1030" uniqueCount="914">
  <si>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</si>
  <si>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</si>
  <si>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</si>
  <si>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</si>
  <si>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</si>
  <si>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</si>
  <si>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</si>
  <si>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</si>
  <si>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</si>
  <si>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</si>
  <si>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</si>
  <si>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</si>
  <si>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</si>
  <si>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</si>
  <si>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</si>
  <si>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</si>
  <si>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</si>
  <si>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</si>
  <si>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</si>
  <si>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</si>
  <si>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</si>
  <si>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</si>
  <si>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</si>
  <si>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</si>
  <si>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</si>
  <si>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</si>
  <si>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</si>
  <si>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</si>
  <si>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</si>
  <si>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</si>
  <si>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</si>
  <si>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</si>
  <si>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</si>
  <si>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</si>
  <si>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</si>
  <si>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</si>
  <si>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</si>
  <si>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</si>
  <si>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</si>
  <si>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</si>
  <si>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</si>
  <si>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</si>
  <si>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</si>
  <si>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</si>
  <si>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</si>
  <si>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</si>
  <si>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</si>
  <si>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</si>
  <si>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</si>
  <si>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</si>
  <si>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</si>
  <si>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</si>
  <si>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</si>
  <si>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</si>
  <si>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</si>
  <si>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</si>
  <si>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</si>
  <si>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</si>
  <si>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</si>
  <si>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</si>
  <si>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</si>
  <si>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</si>
  <si>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</si>
  <si>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</si>
  <si>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</si>
  <si>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</si>
  <si>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</si>
  <si>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</si>
  <si>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</si>
  <si>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</si>
  <si>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</si>
  <si>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</si>
  <si>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</si>
  <si>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</si>
  <si>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</si>
  <si>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</si>
  <si>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</si>
  <si>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</si>
  <si>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</si>
  <si>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</si>
  <si>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</si>
  <si>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</si>
  <si>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</si>
  <si>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</si>
  <si>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</si>
  <si>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</si>
  <si>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</si>
  <si>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</si>
  <si>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</si>
  <si>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</si>
  <si>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</si>
  <si>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</si>
  <si>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</si>
  <si>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</si>
  <si>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</si>
  <si>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</si>
  <si>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</si>
  <si>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</si>
  <si>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</si>
  <si>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</si>
  <si>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</si>
  <si>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</si>
  <si>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</si>
  <si>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</si>
  <si>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</si>
  <si>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</si>
  <si>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</si>
  <si>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</si>
  <si>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</si>
  <si>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</si>
  <si>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</si>
  <si>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</si>
  <si>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</si>
  <si>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</si>
  <si>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</si>
  <si>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</si>
  <si>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</si>
  <si>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</si>
  <si>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</si>
  <si>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</si>
  <si>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</si>
  <si>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</si>
  <si>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</si>
  <si>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</si>
  <si>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</si>
  <si>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</si>
  <si>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</si>
  <si>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</si>
  <si>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</si>
  <si>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</si>
  <si>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</si>
  <si>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</si>
  <si>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</si>
  <si>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</si>
  <si>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</si>
  <si>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</si>
  <si>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</si>
  <si>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</si>
  <si>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</si>
  <si>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</si>
  <si>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</si>
  <si>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</si>
  <si>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</si>
  <si>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</si>
  <si>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</si>
  <si>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</si>
  <si>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</si>
  <si>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</si>
  <si>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</si>
  <si>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</si>
  <si>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</si>
  <si>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</si>
  <si>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</si>
  <si>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</si>
  <si>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</si>
  <si>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</si>
  <si>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</si>
  <si>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</si>
  <si>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</si>
  <si>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</si>
  <si>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</si>
  <si>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</si>
  <si>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</si>
  <si>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</si>
  <si>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</si>
  <si>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</si>
  <si>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</si>
  <si>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</si>
  <si>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</si>
  <si>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</si>
  <si>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</si>
  <si>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</si>
  <si>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</si>
  <si>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</si>
  <si>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</si>
  <si>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</si>
  <si>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</si>
  <si>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</si>
  <si>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</si>
  <si>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</si>
  <si>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</si>
  <si>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</si>
  <si>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</si>
  <si>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</si>
  <si>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</si>
  <si>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</si>
  <si>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</si>
  <si>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</si>
  <si>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</si>
  <si>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</si>
  <si>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</si>
  <si>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</si>
  <si>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</si>
  <si>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</si>
  <si>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</si>
  <si>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</si>
  <si>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</si>
  <si>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</si>
  <si>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</si>
  <si>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</si>
  <si>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</si>
  <si>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</si>
  <si>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</si>
  <si>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</si>
  <si>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</si>
  <si>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</si>
  <si>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</si>
  <si>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</si>
  <si>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</si>
  <si>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</si>
  <si>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</si>
  <si>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</si>
  <si>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</si>
  <si>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</si>
  <si>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</si>
  <si>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</si>
  <si>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</si>
  <si>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</si>
  <si>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</si>
  <si>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</si>
  <si>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</si>
  <si>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</si>
  <si>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</si>
  <si>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</si>
  <si>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</si>
  <si>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</si>
  <si>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</si>
  <si>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</si>
  <si>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</si>
  <si>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</si>
  <si>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</si>
  <si>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</si>
  <si>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</si>
  <si>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</si>
  <si>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</si>
  <si>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</si>
  <si>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</si>
  <si>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</si>
  <si>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</si>
  <si>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</si>
  <si>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</si>
  <si>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</si>
  <si>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</si>
  <si>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</si>
  <si>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</si>
  <si>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</si>
  <si>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</si>
  <si>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</si>
  <si>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</si>
  <si>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</si>
  <si>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</si>
  <si>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</si>
  <si>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</si>
  <si>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</si>
  <si>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</si>
  <si>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</si>
  <si>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</si>
  <si>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</si>
  <si>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</si>
  <si>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</si>
  <si>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</si>
  <si>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</si>
  <si>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</si>
  <si>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</si>
  <si>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</si>
  <si>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</si>
  <si>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</si>
  <si>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</si>
  <si>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</si>
  <si>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</si>
  <si>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</si>
  <si>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</si>
  <si>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</si>
  <si>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</si>
  <si>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</si>
  <si>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</si>
  <si>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</si>
  <si>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</si>
  <si>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</si>
  <si>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</si>
  <si>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</si>
  <si>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</si>
  <si>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</si>
  <si>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</si>
  <si>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</si>
  <si>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</si>
  <si>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</si>
  <si>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</si>
  <si>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</si>
  <si>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</si>
  <si>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</si>
  <si>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</si>
  <si>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</si>
  <si>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</si>
  <si>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</si>
  <si>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</si>
  <si>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</si>
  <si>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</si>
  <si>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</si>
  <si>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</si>
  <si>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</si>
  <si>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</si>
  <si>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</si>
  <si>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</si>
  <si>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</si>
  <si>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</si>
  <si>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</si>
  <si>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</si>
  <si>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</si>
  <si>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</si>
  <si>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</si>
  <si>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</si>
  <si>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</si>
  <si>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</si>
  <si>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</si>
  <si>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</si>
  <si>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</si>
  <si>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</si>
  <si>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</si>
  <si>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</si>
  <si>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</si>
  <si>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</si>
  <si>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</si>
  <si>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</si>
  <si>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</si>
  <si>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</si>
  <si>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</si>
  <si>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</si>
  <si>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</si>
  <si>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</si>
  <si>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</si>
  <si>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</si>
  <si>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</si>
  <si>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</si>
  <si>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</si>
  <si>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</si>
  <si>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</si>
  <si>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</si>
  <si>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</si>
  <si>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</si>
  <si>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</si>
  <si>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</si>
  <si>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</si>
  <si>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</si>
  <si>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</si>
  <si>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</si>
  <si>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</si>
  <si>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</si>
  <si>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</si>
  <si>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</si>
  <si>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</si>
  <si>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</si>
  <si>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</si>
  <si>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</si>
  <si>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</si>
  <si>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</si>
  <si>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</si>
  <si>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</si>
  <si>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</si>
  <si>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</si>
  <si>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</si>
  <si>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</si>
  <si>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</si>
  <si>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</si>
  <si>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</si>
  <si>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</si>
  <si>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</si>
  <si>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</si>
  <si>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</si>
  <si>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</si>
  <si>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</si>
  <si>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</si>
  <si>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</si>
  <si>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</si>
  <si>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</si>
  <si>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</si>
  <si>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</si>
  <si>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</si>
  <si>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</si>
  <si>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</si>
  <si>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</si>
  <si>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</si>
  <si>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</si>
  <si>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</si>
  <si>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</si>
  <si>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</si>
  <si>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</si>
  <si>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</si>
  <si>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</si>
  <si>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</si>
  <si>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</si>
  <si>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</si>
  <si>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</si>
  <si>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</si>
  <si>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</si>
  <si>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</si>
  <si>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</si>
  <si>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</si>
  <si>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</si>
  <si>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</si>
  <si>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</si>
  <si>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</si>
  <si>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</si>
  <si>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</si>
  <si>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</si>
  <si>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</si>
  <si>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</si>
  <si>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</si>
  <si>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</si>
  <si>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</si>
  <si>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</si>
  <si>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</si>
  <si>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</si>
  <si>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</si>
  <si>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</si>
  <si>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</si>
  <si>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</si>
  <si>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</si>
  <si>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</si>
  <si>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</si>
  <si>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</si>
  <si>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</si>
  <si>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</si>
  <si>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</si>
  <si>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</si>
  <si>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</si>
  <si>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</si>
  <si>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</si>
  <si>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</si>
  <si>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</si>
  <si>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</si>
  <si>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</si>
  <si>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</si>
  <si>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</si>
  <si>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</si>
  <si>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</si>
  <si>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</si>
  <si>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</si>
  <si>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</si>
  <si>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</si>
  <si>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</si>
  <si>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</si>
  <si>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</si>
  <si>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</si>
  <si>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</si>
  <si>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</si>
  <si>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</si>
  <si>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</si>
  <si>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</si>
  <si>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</si>
  <si>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</si>
  <si>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</si>
  <si>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</si>
  <si>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</si>
  <si>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</si>
  <si>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</si>
  <si>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</si>
  <si>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</si>
  <si>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</si>
  <si>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</si>
  <si>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</si>
  <si>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</si>
  <si>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</si>
  <si>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</si>
  <si>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</si>
  <si>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</si>
  <si>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</si>
  <si>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</si>
  <si>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</si>
  <si>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</si>
  <si>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</si>
  <si>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</si>
  <si>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</si>
  <si>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</si>
  <si>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</si>
  <si>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</si>
  <si>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</si>
  <si>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</si>
  <si>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</si>
  <si>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</si>
  <si>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</si>
  <si>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</si>
  <si>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</si>
  <si>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</si>
  <si>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</si>
  <si>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</si>
  <si>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</si>
  <si>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</si>
  <si>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</si>
  <si>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</si>
  <si>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</si>
  <si>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</si>
  <si>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</si>
  <si>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</si>
  <si>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</si>
  <si>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</si>
  <si>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</si>
  <si>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</si>
  <si>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</si>
  <si>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</si>
  <si>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</si>
  <si>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</si>
  <si>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</si>
  <si>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</si>
  <si>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</si>
  <si>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</si>
  <si>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</si>
  <si>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</si>
  <si>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</si>
  <si>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</si>
  <si>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</si>
  <si>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</si>
  <si>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</si>
  <si>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</si>
  <si>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</si>
  <si>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</si>
  <si>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</si>
  <si>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</si>
  <si>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</si>
  <si>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</si>
  <si>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</si>
  <si>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</si>
  <si>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</si>
  <si>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</si>
  <si>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</si>
  <si>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</si>
  <si>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</si>
  <si>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</si>
  <si>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</si>
  <si>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</si>
  <si>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</si>
  <si>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</si>
  <si>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</si>
  <si>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</si>
  <si>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</si>
  <si>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</si>
  <si>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</si>
  <si>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</si>
  <si>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</si>
  <si>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</si>
  <si>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</si>
  <si>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</si>
  <si>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</si>
  <si>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</si>
  <si>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</si>
  <si>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</si>
  <si>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</si>
  <si>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</si>
  <si>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</si>
  <si>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</si>
  <si>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</si>
  <si>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</si>
  <si>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</si>
  <si>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</si>
  <si>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</si>
  <si>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</si>
  <si>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</si>
  <si>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</si>
  <si>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</si>
  <si>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</si>
  <si>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</si>
  <si>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</si>
  <si>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</si>
  <si>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</si>
  <si>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</si>
  <si>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</si>
  <si>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</si>
  <si>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</si>
  <si>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</si>
  <si>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</si>
  <si>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</si>
  <si>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</si>
  <si>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</si>
  <si>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</si>
  <si>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</si>
  <si>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</si>
  <si>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</si>
  <si>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</si>
  <si>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</si>
  <si>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</si>
  <si>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</si>
  <si>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</si>
  <si>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</si>
  <si>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</si>
  <si>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</si>
  <si>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</si>
  <si>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</si>
  <si>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</si>
  <si>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</si>
  <si>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</si>
  <si>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</si>
  <si>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</si>
  <si>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</si>
  <si>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</si>
  <si>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</si>
  <si>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</si>
  <si>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</si>
  <si>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</si>
  <si>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</si>
  <si>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</si>
  <si>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</si>
  <si>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</si>
  <si>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</si>
  <si>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</si>
  <si>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</si>
  <si>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</si>
  <si>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</si>
  <si>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</si>
  <si>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</si>
  <si>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</si>
  <si>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</si>
  <si>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</si>
  <si>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</si>
  <si>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</si>
  <si>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</si>
  <si>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</si>
  <si>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</si>
  <si>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</si>
  <si>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</si>
  <si>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</si>
  <si>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</si>
  <si>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</si>
  <si>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</si>
  <si>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</si>
  <si>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</si>
  <si>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</si>
  <si>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</si>
  <si>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</si>
  <si>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</si>
  <si>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</si>
  <si>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</si>
  <si>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</si>
  <si>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</si>
  <si>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</si>
  <si>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</si>
  <si>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</si>
  <si>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</si>
  <si>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</si>
  <si>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</si>
  <si>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</si>
  <si>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</si>
  <si>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</si>
  <si>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</si>
  <si>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</si>
  <si>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</si>
  <si>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</si>
  <si>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</si>
  <si>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</si>
  <si>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</si>
  <si>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</si>
  <si>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</si>
  <si>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</si>
  <si>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</si>
  <si>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</si>
  <si>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</si>
  <si>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</si>
  <si>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</si>
  <si>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</si>
  <si>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</si>
  <si>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</si>
  <si>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</si>
  <si>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</si>
  <si>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</si>
  <si>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</si>
  <si>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</si>
  <si>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</si>
  <si>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</si>
  <si>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</si>
  <si>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</si>
  <si>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</si>
  <si>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</si>
  <si>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</si>
  <si>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</si>
  <si>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</si>
  <si>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</si>
  <si>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</si>
  <si>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</si>
  <si>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</si>
  <si>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</si>
  <si>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</si>
  <si>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</si>
  <si>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</si>
  <si>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</si>
  <si>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</si>
  <si>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</si>
  <si>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</si>
  <si>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</si>
  <si>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</si>
  <si>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</si>
  <si>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</si>
  <si>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</si>
  <si>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</si>
  <si>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</si>
  <si>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</si>
  <si>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</si>
  <si>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</si>
  <si>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</si>
  <si>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</si>
  <si>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</si>
  <si>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</si>
  <si>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</si>
  <si>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</si>
  <si>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</si>
  <si>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</si>
  <si>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</si>
  <si>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</si>
  <si>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</si>
  <si>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</si>
  <si>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</si>
  <si>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</si>
  <si>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</si>
  <si>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</si>
  <si>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</si>
  <si>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</si>
  <si>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</si>
  <si>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</si>
  <si>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</si>
  <si>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</si>
  <si>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</si>
  <si>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</si>
  <si>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</si>
  <si>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</si>
  <si>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</si>
  <si>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</si>
  <si>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</si>
  <si>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</si>
  <si>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</si>
  <si>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</si>
  <si>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</si>
  <si>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</si>
  <si>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</si>
  <si>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</si>
  <si>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</si>
  <si>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</si>
  <si>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</si>
  <si>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</si>
  <si>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</si>
  <si>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</si>
  <si>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</si>
  <si>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</si>
  <si>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</si>
  <si>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</si>
  <si>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</si>
  <si>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</si>
  <si>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</si>
  <si>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</si>
  <si>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</si>
  <si>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</si>
  <si>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</si>
  <si>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</si>
  <si>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</si>
  <si>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</si>
  <si>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</si>
  <si>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</si>
  <si>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</si>
  <si>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</si>
  <si>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</si>
  <si>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</si>
  <si>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</si>
  <si>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</si>
  <si>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</si>
  <si>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</si>
  <si>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</si>
  <si>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</si>
  <si>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</si>
  <si>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</si>
  <si>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</si>
  <si>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</si>
  <si>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</si>
  <si>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</si>
  <si>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</si>
  <si>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</si>
  <si>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</si>
  <si>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</si>
  <si>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</si>
  <si>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</si>
  <si>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</si>
  <si>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</si>
  <si>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</si>
  <si>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</si>
  <si>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</si>
  <si>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</si>
  <si>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</si>
  <si>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</si>
  <si>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</si>
  <si>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</si>
  <si>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</si>
  <si>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</si>
  <si>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</si>
  <si>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</si>
  <si>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</si>
  <si>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</si>
  <si>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</si>
  <si>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</si>
  <si>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</si>
  <si>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</si>
  <si>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</si>
  <si>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</si>
  <si>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</si>
  <si>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</si>
  <si>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</si>
  <si>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</si>
  <si>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</si>
  <si>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</si>
  <si>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</si>
  <si>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</si>
  <si>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</si>
  <si>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</si>
  <si>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</si>
  <si>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</si>
  <si>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</si>
  <si>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</si>
  <si>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</si>
  <si>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</si>
  <si>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</si>
  <si>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</si>
  <si>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</si>
  <si>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</si>
  <si>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</si>
  <si>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</si>
  <si>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</si>
  <si>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</si>
  <si>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</si>
  <si>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</si>
  <si>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</si>
  <si>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</si>
  <si>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</si>
  <si>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</si>
  <si>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</si>
  <si>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</si>
  <si>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</si>
  <si>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</si>
  <si>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</si>
  <si>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</si>
  <si>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</si>
  <si>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</si>
  <si>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</si>
  <si>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</si>
  <si>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</si>
  <si>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</si>
  <si>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</si>
  <si>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</si>
  <si>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</si>
  <si>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</si>
  <si>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</si>
  <si>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</si>
  <si>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</si>
  <si>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</si>
  <si>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</si>
  <si>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</si>
  <si>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</si>
  <si>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</si>
  <si>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</si>
  <si>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</si>
  <si>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</si>
  <si>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</si>
  <si>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</si>
  <si>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</si>
  <si>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</si>
  <si>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</si>
  <si>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</si>
  <si>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</si>
  <si>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</si>
  <si>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</si>
  <si>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</si>
  <si>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</si>
  <si>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</si>
  <si>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</si>
  <si>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</si>
  <si>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</si>
  <si>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</si>
  <si>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</si>
  <si>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</si>
  <si>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</si>
  <si>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</si>
  <si>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</si>
  <si>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</si>
  <si>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</si>
  <si>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</si>
  <si>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</si>
  <si>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</si>
  <si>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</si>
  <si>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NNPC Refund to FG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</si>
  <si>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</si>
  <si>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</si>
  <si>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</si>
  <si>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</si>
  <si>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</si>
  <si>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</si>
  <si>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</si>
  <si>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</si>
  <si>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</si>
  <si>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</si>
  <si>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</si>
  <si>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</si>
  <si>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</si>
  <si>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</si>
  <si>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</si>
  <si>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</si>
  <si>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Transfer to Excess PPT</t>
  </si>
  <si>
    <t>Cost of Collections - FIRS</t>
  </si>
  <si>
    <t>Cost of Collection - DPR</t>
  </si>
  <si>
    <t>₦</t>
  </si>
  <si>
    <t>Distribution of 22.259B Excess PPT Savings Account</t>
  </si>
  <si>
    <t>Summary of Gross Revenue Allocation by Federation Account Allocation Committee for the Month of March, 2017 Shared in April, 2017</t>
  </si>
  <si>
    <t>Distribution of Revenue Allocation to FGN by Federation Account Allocation Committee for the Month of March, 2017 Shared in April, 2017</t>
  </si>
  <si>
    <t>Distribution of Revenue Allocation to State Governments by Federation Account Allocation Committee for the month of March,2017 Shared in April, 2017</t>
  </si>
  <si>
    <t>14=6+11+12+13</t>
  </si>
  <si>
    <t>15=10+11+12+13</t>
  </si>
  <si>
    <t xml:space="preserve">FIRS Refund </t>
  </si>
  <si>
    <t>Distribution of 22.259Billion Excess PPT Savings Account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</si>
  <si>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</si>
  <si>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9 (4 + 5 +6+7+8)</t>
  </si>
  <si>
    <t>Distribution of Revenue Allocation to Local Government Councils by Federation Account Allocation Committee for the Month of March, 2017 Shared in April,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</si>
</sst>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.00_);_(* \(#,##0.00\);_(* &quot;-&quot;_);_(@_)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2"/>
      <color indexed="8"/>
      <name val="Aerial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color indexed="8"/>
      <name val="Aerial"/>
    </font>
    <font>
      <b/>
      <sz val="10"/>
      <color indexed="8"/>
      <name val="Calibri"/>
      <family val="2"/>
    </font>
    <font>
      <sz val="12"/>
      <color indexed="8"/>
      <name val="Aerial"/>
    </font>
    <font>
      <sz val="12"/>
      <name val="Aerial"/>
    </font>
    <font>
      <b/>
      <sz val="12"/>
      <name val="Ae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34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0" fillId="0" borderId="2" xfId="0" applyNumberFormat="1" applyBorder="1"/>
    <xf numFmtId="43" fontId="2" fillId="0" borderId="2" xfId="0" applyNumberFormat="1" applyFont="1" applyBorder="1"/>
    <xf numFmtId="0" fontId="2" fillId="0" borderId="3" xfId="0" quotePrefix="1" applyFont="1" applyBorder="1" applyAlignment="1">
      <alignment horizontal="center"/>
    </xf>
    <xf numFmtId="43" fontId="0" fillId="0" borderId="3" xfId="1" applyFont="1" applyBorder="1"/>
    <xf numFmtId="43" fontId="2" fillId="0" borderId="5" xfId="1" applyFont="1" applyBorder="1"/>
    <xf numFmtId="0" fontId="0" fillId="2" borderId="0" xfId="0" applyFill="1"/>
    <xf numFmtId="1" fontId="0" fillId="0" borderId="2" xfId="0" applyNumberFormat="1" applyBorder="1"/>
    <xf numFmtId="0" fontId="2" fillId="0" borderId="2" xfId="0" applyFont="1" applyBorder="1"/>
    <xf numFmtId="43" fontId="2" fillId="0" borderId="2" xfId="1" applyFont="1" applyBorder="1"/>
    <xf numFmtId="0" fontId="0" fillId="0" borderId="4" xfId="0" applyBorder="1"/>
    <xf numFmtId="0" fontId="0" fillId="0" borderId="7" xfId="0" applyBorder="1"/>
    <xf numFmtId="0" fontId="0" fillId="0" borderId="0" xfId="0" applyFill="1"/>
    <xf numFmtId="0" fontId="0" fillId="0" borderId="2" xfId="0" applyFill="1" applyBorder="1"/>
    <xf numFmtId="43" fontId="2" fillId="0" borderId="4" xfId="1" applyFont="1" applyBorder="1"/>
    <xf numFmtId="43" fontId="2" fillId="0" borderId="3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2" xfId="0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2" xfId="0" applyNumberFormat="1" applyBorder="1" applyAlignment="1">
      <alignment horizontal="center"/>
    </xf>
    <xf numFmtId="39" fontId="0" fillId="0" borderId="2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/>
    <xf numFmtId="0" fontId="15" fillId="0" borderId="0" xfId="0" applyFont="1" applyAlignment="1">
      <alignment horizontal="right"/>
    </xf>
    <xf numFmtId="0" fontId="9" fillId="0" borderId="0" xfId="0" applyFont="1" applyAlignment="1"/>
    <xf numFmtId="0" fontId="17" fillId="0" borderId="0" xfId="0" applyFont="1" applyBorder="1" applyAlignment="1"/>
    <xf numFmtId="0" fontId="15" fillId="0" borderId="0" xfId="0" applyFont="1" applyBorder="1" applyAlignment="1">
      <alignment horizontal="center"/>
    </xf>
    <xf numFmtId="43" fontId="15" fillId="0" borderId="0" xfId="1" applyFont="1" applyBorder="1" applyAlignment="1"/>
    <xf numFmtId="43" fontId="15" fillId="0" borderId="0" xfId="1" applyFont="1" applyBorder="1" applyAlignment="1">
      <alignment horizontal="center"/>
    </xf>
    <xf numFmtId="0" fontId="8" fillId="0" borderId="2" xfId="0" applyFont="1" applyBorder="1"/>
    <xf numFmtId="164" fontId="10" fillId="0" borderId="0" xfId="0" applyNumberFormat="1" applyFont="1" applyAlignment="1">
      <alignment horizontal="right"/>
    </xf>
    <xf numFmtId="43" fontId="15" fillId="0" borderId="0" xfId="1" applyFont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2" fillId="0" borderId="0" xfId="0" quotePrefix="1" applyFont="1" applyBorder="1" applyAlignment="1">
      <alignment horizontal="center"/>
    </xf>
    <xf numFmtId="0" fontId="18" fillId="0" borderId="2" xfId="0" applyFont="1" applyBorder="1"/>
    <xf numFmtId="0" fontId="18" fillId="0" borderId="2" xfId="0" applyFont="1" applyBorder="1" applyAlignment="1"/>
    <xf numFmtId="43" fontId="18" fillId="0" borderId="7" xfId="1" applyFont="1" applyBorder="1"/>
    <xf numFmtId="43" fontId="0" fillId="0" borderId="0" xfId="0" applyNumberFormat="1" applyBorder="1"/>
    <xf numFmtId="0" fontId="8" fillId="0" borderId="6" xfId="0" applyFont="1" applyBorder="1" applyAlignment="1"/>
    <xf numFmtId="43" fontId="8" fillId="0" borderId="13" xfId="1" applyFont="1" applyBorder="1"/>
    <xf numFmtId="43" fontId="8" fillId="0" borderId="0" xfId="1" applyFont="1" applyBorder="1"/>
    <xf numFmtId="164" fontId="0" fillId="0" borderId="0" xfId="0" applyNumberFormat="1" applyBorder="1"/>
    <xf numFmtId="0" fontId="21" fillId="0" borderId="0" xfId="0" applyFont="1" applyFill="1" applyBorder="1"/>
    <xf numFmtId="43" fontId="0" fillId="0" borderId="0" xfId="0" applyNumberFormat="1" applyFill="1"/>
    <xf numFmtId="0" fontId="23" fillId="0" borderId="0" xfId="0" applyFont="1"/>
    <xf numFmtId="0" fontId="24" fillId="0" borderId="11" xfId="0" applyFont="1" applyBorder="1" applyAlignment="1">
      <alignment horizontal="center"/>
    </xf>
    <xf numFmtId="0" fontId="24" fillId="0" borderId="11" xfId="0" applyFont="1" applyBorder="1" applyAlignment="1"/>
    <xf numFmtId="0" fontId="24" fillId="0" borderId="12" xfId="0" applyFont="1" applyBorder="1" applyAlignment="1"/>
    <xf numFmtId="0" fontId="24" fillId="0" borderId="12" xfId="0" applyFont="1" applyBorder="1" applyAlignment="1">
      <alignment vertical="center"/>
    </xf>
    <xf numFmtId="0" fontId="24" fillId="0" borderId="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quotePrefix="1" applyFont="1" applyBorder="1" applyAlignment="1">
      <alignment horizontal="center"/>
    </xf>
    <xf numFmtId="43" fontId="24" fillId="0" borderId="0" xfId="1" applyFont="1" applyBorder="1" applyAlignment="1"/>
    <xf numFmtId="0" fontId="8" fillId="0" borderId="2" xfId="0" applyFont="1" applyBorder="1" applyAlignment="1">
      <alignment wrapText="1"/>
    </xf>
    <xf numFmtId="43" fontId="25" fillId="0" borderId="2" xfId="1" applyFont="1" applyFill="1" applyBorder="1" applyAlignment="1">
      <alignment horizontal="right" wrapText="1"/>
    </xf>
    <xf numFmtId="0" fontId="26" fillId="0" borderId="6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7" fillId="0" borderId="6" xfId="0" quotePrefix="1" applyFont="1" applyBorder="1" applyAlignment="1">
      <alignment horizontal="center"/>
    </xf>
    <xf numFmtId="0" fontId="28" fillId="4" borderId="9" xfId="2" applyFont="1" applyFill="1" applyBorder="1" applyAlignment="1">
      <alignment horizontal="center" wrapText="1"/>
    </xf>
    <xf numFmtId="0" fontId="29" fillId="4" borderId="9" xfId="2" applyFont="1" applyFill="1" applyBorder="1" applyAlignment="1">
      <alignment horizontal="center" wrapText="1"/>
    </xf>
    <xf numFmtId="0" fontId="26" fillId="0" borderId="2" xfId="0" quotePrefix="1" applyFont="1" applyBorder="1" applyAlignment="1">
      <alignment horizontal="center"/>
    </xf>
    <xf numFmtId="43" fontId="30" fillId="0" borderId="2" xfId="1" applyFont="1" applyFill="1" applyBorder="1" applyAlignment="1">
      <alignment horizontal="right" wrapText="1"/>
    </xf>
    <xf numFmtId="43" fontId="30" fillId="0" borderId="8" xfId="1" applyFont="1" applyFill="1" applyBorder="1" applyAlignment="1">
      <alignment horizontal="right" wrapText="1"/>
    </xf>
    <xf numFmtId="43" fontId="31" fillId="0" borderId="2" xfId="1" applyFont="1" applyBorder="1" applyAlignment="1"/>
    <xf numFmtId="43" fontId="31" fillId="0" borderId="2" xfId="1" applyFont="1" applyBorder="1" applyAlignment="1">
      <alignment horizontal="center"/>
    </xf>
    <xf numFmtId="164" fontId="15" fillId="0" borderId="0" xfId="0" applyNumberFormat="1" applyFont="1" applyAlignment="1">
      <alignment horizontal="right"/>
    </xf>
    <xf numFmtId="43" fontId="14" fillId="0" borderId="1" xfId="1" applyFont="1" applyFill="1" applyBorder="1" applyAlignment="1">
      <alignment horizontal="right" wrapText="1"/>
    </xf>
    <xf numFmtId="43" fontId="14" fillId="0" borderId="2" xfId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0" fontId="32" fillId="0" borderId="4" xfId="0" applyFont="1" applyBorder="1" applyAlignment="1">
      <alignment vertical="center"/>
    </xf>
    <xf numFmtId="0" fontId="32" fillId="0" borderId="6" xfId="0" applyFont="1" applyBorder="1" applyAlignment="1">
      <alignment horizontal="center"/>
    </xf>
    <xf numFmtId="0" fontId="32" fillId="0" borderId="6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25" fillId="4" borderId="9" xfId="2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32" fillId="0" borderId="2" xfId="1" applyFont="1" applyFill="1" applyBorder="1" applyAlignment="1"/>
    <xf numFmtId="165" fontId="18" fillId="0" borderId="7" xfId="1" applyNumberFormat="1" applyFont="1" applyBorder="1"/>
    <xf numFmtId="43" fontId="2" fillId="0" borderId="0" xfId="1" applyFont="1" applyBorder="1"/>
    <xf numFmtId="43" fontId="15" fillId="0" borderId="0" xfId="1" quotePrefix="1" applyFont="1" applyBorder="1" applyAlignment="1">
      <alignment horizontal="center"/>
    </xf>
    <xf numFmtId="0" fontId="27" fillId="0" borderId="2" xfId="0" quotePrefix="1" applyFont="1" applyBorder="1" applyAlignment="1">
      <alignment horizontal="center"/>
    </xf>
    <xf numFmtId="43" fontId="8" fillId="0" borderId="2" xfId="1" applyFont="1" applyBorder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TOTAL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5</v>
      </c>
      <c r="C1">
        <f ca="1">YEAR(NOW())</f>
        <v>2017</v>
      </c>
    </row>
    <row r="2" spans="1:8" ht="23.1" customHeight="1"/>
    <row r="3" spans="1:8" ht="23.1" customHeight="1">
      <c r="B3" t="s">
        <v>797</v>
      </c>
      <c r="F3" t="s">
        <v>798</v>
      </c>
    </row>
    <row r="4" spans="1:8" ht="23.1" customHeight="1">
      <c r="B4" t="s">
        <v>794</v>
      </c>
      <c r="C4" t="s">
        <v>795</v>
      </c>
      <c r="D4" t="s">
        <v>796</v>
      </c>
      <c r="F4" t="s">
        <v>794</v>
      </c>
      <c r="G4" t="s">
        <v>795</v>
      </c>
      <c r="H4" t="s">
        <v>796</v>
      </c>
    </row>
    <row r="5" spans="1:8" ht="23.1" customHeight="1">
      <c r="B5" s="35" t="e">
        <f>IF(G5=1,F5-1,F5)</f>
        <v>#REF!</v>
      </c>
      <c r="C5" s="3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7" t="e">
        <f>LOOKUP(C5,A8:B19)</f>
        <v>#REF!</v>
      </c>
      <c r="F6" s="37" t="e">
        <f>IF(G5=1,LOOKUP(G5,E8:F19),LOOKUP(G5,A8:B19))</f>
        <v>#REF!</v>
      </c>
    </row>
    <row r="8" spans="1:8">
      <c r="A8">
        <v>1</v>
      </c>
      <c r="B8" s="38" t="e">
        <f>D8&amp;"-"&amp;RIGHT(B$5,2)</f>
        <v>#REF!</v>
      </c>
      <c r="D8" s="36" t="s">
        <v>807</v>
      </c>
      <c r="E8">
        <v>1</v>
      </c>
      <c r="F8" s="38" t="e">
        <f>D8&amp;"-"&amp;RIGHT(F$5,2)</f>
        <v>#REF!</v>
      </c>
    </row>
    <row r="9" spans="1:8">
      <c r="A9">
        <v>2</v>
      </c>
      <c r="B9" s="38" t="e">
        <f t="shared" ref="B9:B19" si="0">D9&amp;"-"&amp;RIGHT(B$5,2)</f>
        <v>#REF!</v>
      </c>
      <c r="D9" s="36" t="s">
        <v>808</v>
      </c>
      <c r="E9">
        <v>2</v>
      </c>
      <c r="F9" s="38" t="e">
        <f t="shared" ref="F9:F19" si="1">D9&amp;"-"&amp;RIGHT(F$5,2)</f>
        <v>#REF!</v>
      </c>
    </row>
    <row r="10" spans="1:8">
      <c r="A10">
        <v>3</v>
      </c>
      <c r="B10" s="38" t="e">
        <f t="shared" si="0"/>
        <v>#REF!</v>
      </c>
      <c r="D10" s="36" t="s">
        <v>809</v>
      </c>
      <c r="E10">
        <v>3</v>
      </c>
      <c r="F10" s="38" t="e">
        <f t="shared" si="1"/>
        <v>#REF!</v>
      </c>
    </row>
    <row r="11" spans="1:8">
      <c r="A11">
        <v>4</v>
      </c>
      <c r="B11" s="38" t="e">
        <f t="shared" si="0"/>
        <v>#REF!</v>
      </c>
      <c r="D11" s="36" t="s">
        <v>810</v>
      </c>
      <c r="E11">
        <v>4</v>
      </c>
      <c r="F11" s="38" t="e">
        <f t="shared" si="1"/>
        <v>#REF!</v>
      </c>
    </row>
    <row r="12" spans="1:8">
      <c r="A12">
        <v>5</v>
      </c>
      <c r="B12" s="38" t="e">
        <f t="shared" si="0"/>
        <v>#REF!</v>
      </c>
      <c r="D12" s="36" t="s">
        <v>799</v>
      </c>
      <c r="E12">
        <v>5</v>
      </c>
      <c r="F12" s="38" t="e">
        <f t="shared" si="1"/>
        <v>#REF!</v>
      </c>
    </row>
    <row r="13" spans="1:8">
      <c r="A13">
        <v>6</v>
      </c>
      <c r="B13" s="38" t="e">
        <f t="shared" si="0"/>
        <v>#REF!</v>
      </c>
      <c r="D13" s="36" t="s">
        <v>800</v>
      </c>
      <c r="E13">
        <v>6</v>
      </c>
      <c r="F13" s="38" t="e">
        <f t="shared" si="1"/>
        <v>#REF!</v>
      </c>
    </row>
    <row r="14" spans="1:8">
      <c r="A14">
        <v>7</v>
      </c>
      <c r="B14" s="38" t="e">
        <f t="shared" si="0"/>
        <v>#REF!</v>
      </c>
      <c r="D14" s="36" t="s">
        <v>801</v>
      </c>
      <c r="E14">
        <v>7</v>
      </c>
      <c r="F14" s="38" t="e">
        <f t="shared" si="1"/>
        <v>#REF!</v>
      </c>
    </row>
    <row r="15" spans="1:8">
      <c r="A15">
        <v>8</v>
      </c>
      <c r="B15" s="38" t="e">
        <f t="shared" si="0"/>
        <v>#REF!</v>
      </c>
      <c r="D15" s="36" t="s">
        <v>802</v>
      </c>
      <c r="E15">
        <v>8</v>
      </c>
      <c r="F15" s="38" t="e">
        <f t="shared" si="1"/>
        <v>#REF!</v>
      </c>
    </row>
    <row r="16" spans="1:8">
      <c r="A16">
        <v>9</v>
      </c>
      <c r="B16" s="38" t="e">
        <f t="shared" si="0"/>
        <v>#REF!</v>
      </c>
      <c r="D16" s="36" t="s">
        <v>803</v>
      </c>
      <c r="E16">
        <v>9</v>
      </c>
      <c r="F16" s="38" t="e">
        <f t="shared" si="1"/>
        <v>#REF!</v>
      </c>
    </row>
    <row r="17" spans="1:6">
      <c r="A17">
        <v>10</v>
      </c>
      <c r="B17" s="38" t="e">
        <f t="shared" si="0"/>
        <v>#REF!</v>
      </c>
      <c r="D17" s="36" t="s">
        <v>804</v>
      </c>
      <c r="E17">
        <v>10</v>
      </c>
      <c r="F17" s="38" t="e">
        <f t="shared" si="1"/>
        <v>#REF!</v>
      </c>
    </row>
    <row r="18" spans="1:6">
      <c r="A18">
        <v>11</v>
      </c>
      <c r="B18" s="38" t="e">
        <f t="shared" si="0"/>
        <v>#REF!</v>
      </c>
      <c r="D18" s="36" t="s">
        <v>805</v>
      </c>
      <c r="E18">
        <v>11</v>
      </c>
      <c r="F18" s="38" t="e">
        <f t="shared" si="1"/>
        <v>#REF!</v>
      </c>
    </row>
    <row r="19" spans="1:6">
      <c r="A19">
        <v>12</v>
      </c>
      <c r="B19" s="38" t="e">
        <f t="shared" si="0"/>
        <v>#REF!</v>
      </c>
      <c r="D19" s="36" t="s">
        <v>806</v>
      </c>
      <c r="E19">
        <v>12</v>
      </c>
      <c r="F19" s="3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G1" zoomScale="98" zoomScaleNormal="98" workbookViewId="0">
      <selection activeCell="P32" sqref="P32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7" width="27.5703125" customWidth="1"/>
    <col min="8" max="8" width="28.42578125" bestFit="1" customWidth="1"/>
    <col min="9" max="9" width="26" customWidth="1"/>
    <col min="10" max="10" width="28.85546875" customWidth="1"/>
    <col min="11" max="11" width="25.28515625" customWidth="1"/>
    <col min="12" max="12" width="23.42578125" bestFit="1" customWidth="1"/>
    <col min="14" max="15" width="9.140625" hidden="1" customWidth="1"/>
  </cols>
  <sheetData>
    <row r="1" spans="1:17" ht="26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7" ht="26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42"/>
      <c r="M2" s="42"/>
      <c r="P2" s="42"/>
      <c r="Q2" s="42"/>
    </row>
    <row r="3" spans="1:17" ht="26.25">
      <c r="A3" s="107" t="s">
        <v>904</v>
      </c>
      <c r="B3" s="107"/>
      <c r="C3" s="107"/>
      <c r="D3" s="107"/>
      <c r="E3" s="107"/>
      <c r="F3" s="107"/>
      <c r="G3" s="107"/>
      <c r="H3" s="107"/>
      <c r="I3" s="107"/>
      <c r="J3" s="44"/>
      <c r="K3" s="44"/>
      <c r="L3" s="45"/>
      <c r="M3" s="45"/>
      <c r="N3" s="45"/>
      <c r="O3" s="45"/>
      <c r="P3" s="45"/>
      <c r="Q3" s="45"/>
    </row>
    <row r="4" spans="1:17" ht="18">
      <c r="A4" s="66"/>
      <c r="B4" s="66"/>
      <c r="C4" s="67"/>
      <c r="D4" s="68"/>
      <c r="E4" s="68"/>
      <c r="F4" s="68"/>
      <c r="G4" s="68"/>
      <c r="H4" s="69"/>
      <c r="I4" s="70"/>
      <c r="J4" s="22"/>
      <c r="K4" s="22"/>
    </row>
    <row r="5" spans="1:17" ht="56.25" customHeight="1">
      <c r="A5" s="92" t="s">
        <v>0</v>
      </c>
      <c r="B5" s="92" t="s">
        <v>14</v>
      </c>
      <c r="C5" s="93" t="s">
        <v>881</v>
      </c>
      <c r="D5" s="94" t="s">
        <v>23</v>
      </c>
      <c r="E5" s="95" t="s">
        <v>882</v>
      </c>
      <c r="F5" s="96" t="s">
        <v>910</v>
      </c>
      <c r="G5" s="95" t="s">
        <v>883</v>
      </c>
      <c r="H5" s="95" t="s">
        <v>884</v>
      </c>
      <c r="I5" s="72"/>
      <c r="J5" s="46"/>
    </row>
    <row r="6" spans="1:17" ht="18.75">
      <c r="A6" s="71"/>
      <c r="B6" s="71"/>
      <c r="C6" s="77" t="s">
        <v>902</v>
      </c>
      <c r="D6" s="77" t="s">
        <v>902</v>
      </c>
      <c r="E6" s="77" t="s">
        <v>902</v>
      </c>
      <c r="F6" s="77" t="s">
        <v>902</v>
      </c>
      <c r="G6" s="77" t="s">
        <v>902</v>
      </c>
      <c r="H6" s="83" t="s">
        <v>902</v>
      </c>
      <c r="I6" s="73"/>
      <c r="J6" s="102"/>
    </row>
    <row r="7" spans="1:17" ht="18">
      <c r="A7" s="49">
        <v>1</v>
      </c>
      <c r="B7" s="49" t="s">
        <v>885</v>
      </c>
      <c r="C7" s="84">
        <v>136507105961.9225</v>
      </c>
      <c r="D7" s="84">
        <v>31208354006.3106</v>
      </c>
      <c r="E7" s="86">
        <v>6330393548.3900003</v>
      </c>
      <c r="F7" s="84">
        <v>10201878416.8424</v>
      </c>
      <c r="G7" s="84">
        <v>11325781096.974001</v>
      </c>
      <c r="H7" s="99">
        <f>C7+D7+E7+F7+G7</f>
        <v>195573513030.43951</v>
      </c>
      <c r="I7" s="74"/>
      <c r="J7" s="63"/>
    </row>
    <row r="8" spans="1:17" ht="18">
      <c r="A8" s="49">
        <v>2</v>
      </c>
      <c r="B8" s="49" t="s">
        <v>886</v>
      </c>
      <c r="C8" s="84">
        <v>69238228384.634903</v>
      </c>
      <c r="D8" s="84">
        <v>15829294211.249399</v>
      </c>
      <c r="E8" s="87">
        <v>0</v>
      </c>
      <c r="F8" s="84">
        <v>5174529067.9201002</v>
      </c>
      <c r="G8" s="84">
        <v>37752603656.580002</v>
      </c>
      <c r="H8" s="99">
        <f t="shared" ref="H8:H15" si="0">C8+D8+E8+F8+G8</f>
        <v>127994655320.38441</v>
      </c>
      <c r="I8" s="74"/>
      <c r="J8" s="48"/>
    </row>
    <row r="9" spans="1:17" ht="18">
      <c r="A9" s="49">
        <v>3</v>
      </c>
      <c r="B9" s="49" t="s">
        <v>887</v>
      </c>
      <c r="C9" s="84">
        <v>53379771883.363701</v>
      </c>
      <c r="D9" s="84">
        <v>12203722333.5231</v>
      </c>
      <c r="E9" s="87">
        <v>0</v>
      </c>
      <c r="F9" s="85">
        <v>3989345014.9383998</v>
      </c>
      <c r="G9" s="84">
        <v>26426822559.605999</v>
      </c>
      <c r="H9" s="99">
        <f t="shared" si="0"/>
        <v>95999661791.431198</v>
      </c>
      <c r="I9" s="74"/>
      <c r="J9" s="48"/>
    </row>
    <row r="10" spans="1:17" ht="18">
      <c r="A10" s="49">
        <v>4</v>
      </c>
      <c r="B10" s="49" t="s">
        <v>888</v>
      </c>
      <c r="C10" s="84">
        <v>25126591181.058899</v>
      </c>
      <c r="D10" s="84">
        <v>7725619747.1869001</v>
      </c>
      <c r="E10" s="87">
        <v>0</v>
      </c>
      <c r="F10" s="84">
        <v>2893733132.1392002</v>
      </c>
      <c r="G10" s="84">
        <v>0</v>
      </c>
      <c r="H10" s="99">
        <f>C10+D10+E10+F10+G10</f>
        <v>35745944060.385002</v>
      </c>
      <c r="I10" s="74"/>
      <c r="J10" s="48"/>
    </row>
    <row r="11" spans="1:17" ht="18">
      <c r="A11" s="49">
        <v>5</v>
      </c>
      <c r="B11" s="49" t="s">
        <v>889</v>
      </c>
      <c r="C11" s="84">
        <v>3836677926.1799998</v>
      </c>
      <c r="D11" s="84">
        <v>0</v>
      </c>
      <c r="E11" s="87">
        <v>0</v>
      </c>
      <c r="F11" s="85">
        <v>0</v>
      </c>
      <c r="G11" s="84">
        <v>0</v>
      </c>
      <c r="H11" s="99">
        <f t="shared" si="0"/>
        <v>3836677926.1799998</v>
      </c>
      <c r="I11" s="74"/>
      <c r="J11" s="48"/>
    </row>
    <row r="12" spans="1:17" ht="18">
      <c r="A12" s="49">
        <v>6</v>
      </c>
      <c r="B12" s="49" t="s">
        <v>899</v>
      </c>
      <c r="C12" s="84">
        <v>22259485631.84</v>
      </c>
      <c r="D12" s="84">
        <v>0</v>
      </c>
      <c r="E12" s="87">
        <v>0</v>
      </c>
      <c r="F12" s="84">
        <v>0</v>
      </c>
      <c r="G12" s="84">
        <v>0</v>
      </c>
      <c r="H12" s="99">
        <f t="shared" si="0"/>
        <v>22259485631.84</v>
      </c>
      <c r="I12" s="74"/>
      <c r="J12" s="101"/>
    </row>
    <row r="13" spans="1:17" ht="18">
      <c r="A13" s="49">
        <v>7</v>
      </c>
      <c r="B13" s="75" t="s">
        <v>900</v>
      </c>
      <c r="C13" s="84">
        <v>1980681922.6300001</v>
      </c>
      <c r="D13" s="84">
        <v>0</v>
      </c>
      <c r="E13" s="87">
        <v>0</v>
      </c>
      <c r="F13" s="84">
        <v>0</v>
      </c>
      <c r="G13" s="84">
        <v>3146050304.71</v>
      </c>
      <c r="H13" s="99">
        <f t="shared" si="0"/>
        <v>5126732227.3400002</v>
      </c>
      <c r="I13" s="74"/>
      <c r="J13" s="48"/>
    </row>
    <row r="14" spans="1:17" ht="18">
      <c r="A14" s="49">
        <v>8</v>
      </c>
      <c r="B14" s="49" t="s">
        <v>901</v>
      </c>
      <c r="C14" s="84">
        <v>3610526001.79</v>
      </c>
      <c r="D14" s="84">
        <v>0</v>
      </c>
      <c r="E14" s="87">
        <v>0</v>
      </c>
      <c r="F14" s="84">
        <v>0</v>
      </c>
      <c r="G14" s="84"/>
      <c r="H14" s="99">
        <f t="shared" si="0"/>
        <v>3610526001.79</v>
      </c>
      <c r="I14" s="74"/>
      <c r="J14" s="48"/>
    </row>
    <row r="15" spans="1:17" ht="18">
      <c r="A15" s="49">
        <v>9</v>
      </c>
      <c r="B15" s="75" t="s">
        <v>909</v>
      </c>
      <c r="C15" s="84">
        <v>6250000000</v>
      </c>
      <c r="D15" s="84"/>
      <c r="E15" s="87"/>
      <c r="F15" s="84"/>
      <c r="G15" s="84"/>
      <c r="H15" s="99">
        <f t="shared" si="0"/>
        <v>6250000000</v>
      </c>
      <c r="I15" s="74"/>
      <c r="J15" s="48"/>
    </row>
    <row r="16" spans="1:17" ht="18">
      <c r="A16" s="49"/>
      <c r="B16" s="49" t="s">
        <v>884</v>
      </c>
      <c r="C16" s="76">
        <f>SUM(C7:C15)</f>
        <v>322189068893.41998</v>
      </c>
      <c r="D16" s="76">
        <f t="shared" ref="D16:H16" si="1">SUM(D7:D15)</f>
        <v>66966990298.269997</v>
      </c>
      <c r="E16" s="76">
        <f t="shared" si="1"/>
        <v>6330393548.3900003</v>
      </c>
      <c r="F16" s="76">
        <f t="shared" si="1"/>
        <v>22259485631.840103</v>
      </c>
      <c r="G16" s="76">
        <f t="shared" si="1"/>
        <v>78651257617.87001</v>
      </c>
      <c r="H16" s="76">
        <f t="shared" si="1"/>
        <v>496397195989.79016</v>
      </c>
      <c r="I16" s="74"/>
      <c r="J16" s="47"/>
    </row>
    <row r="17" spans="1:11" ht="18">
      <c r="A17" s="23"/>
      <c r="B17" s="50" t="s">
        <v>890</v>
      </c>
      <c r="C17" s="51"/>
      <c r="D17" s="51"/>
      <c r="E17" s="51"/>
      <c r="F17" s="51"/>
      <c r="G17" s="51"/>
      <c r="H17" s="51"/>
      <c r="I17" s="51"/>
      <c r="J17" s="48"/>
      <c r="K17" s="48"/>
    </row>
    <row r="18" spans="1:11" ht="18">
      <c r="A18" s="23"/>
      <c r="C18" s="51"/>
      <c r="D18" s="88"/>
      <c r="E18" s="88"/>
      <c r="F18" s="43"/>
      <c r="G18" s="43"/>
      <c r="H18" s="51"/>
      <c r="I18" s="51"/>
      <c r="J18" s="51"/>
      <c r="K18" s="51"/>
    </row>
    <row r="19" spans="1:11" ht="16.5">
      <c r="A19" s="108" t="s">
        <v>905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1" spans="1:11">
      <c r="A21" s="41"/>
      <c r="B21" s="41">
        <v>1</v>
      </c>
      <c r="C21" s="41">
        <v>2</v>
      </c>
      <c r="D21" s="41">
        <v>3</v>
      </c>
      <c r="E21" s="41" t="s">
        <v>891</v>
      </c>
      <c r="F21" s="78">
        <v>5</v>
      </c>
      <c r="G21" s="41">
        <v>6</v>
      </c>
      <c r="H21" s="40">
        <v>7</v>
      </c>
      <c r="I21" s="97">
        <v>8</v>
      </c>
      <c r="J21" s="98" t="s">
        <v>912</v>
      </c>
      <c r="K21" s="22"/>
    </row>
    <row r="22" spans="1:11" ht="36" customHeight="1">
      <c r="A22" s="3" t="s">
        <v>0</v>
      </c>
      <c r="B22" s="3" t="s">
        <v>14</v>
      </c>
      <c r="C22" s="52" t="s">
        <v>5</v>
      </c>
      <c r="D22" s="3" t="s">
        <v>892</v>
      </c>
      <c r="E22" s="3" t="s">
        <v>12</v>
      </c>
      <c r="F22" s="53" t="s">
        <v>23</v>
      </c>
      <c r="G22" s="81" t="s">
        <v>910</v>
      </c>
      <c r="H22" s="82" t="s">
        <v>882</v>
      </c>
      <c r="I22" s="53" t="s">
        <v>883</v>
      </c>
      <c r="J22" s="3" t="s">
        <v>13</v>
      </c>
      <c r="K22" s="54"/>
    </row>
    <row r="23" spans="1:11" ht="15.75">
      <c r="A23" s="1"/>
      <c r="B23" s="1"/>
      <c r="C23" s="80" t="s">
        <v>902</v>
      </c>
      <c r="D23" s="80" t="s">
        <v>902</v>
      </c>
      <c r="E23" s="80" t="s">
        <v>902</v>
      </c>
      <c r="F23" s="80" t="s">
        <v>902</v>
      </c>
      <c r="G23" s="80" t="s">
        <v>902</v>
      </c>
      <c r="H23" s="80" t="s">
        <v>902</v>
      </c>
      <c r="I23" s="80" t="s">
        <v>902</v>
      </c>
      <c r="J23" s="103" t="s">
        <v>902</v>
      </c>
      <c r="K23" s="55"/>
    </row>
    <row r="24" spans="1:11" ht="15.75">
      <c r="A24" s="56">
        <v>1</v>
      </c>
      <c r="B24" s="57" t="s">
        <v>893</v>
      </c>
      <c r="C24" s="58">
        <v>125675676521.5117</v>
      </c>
      <c r="D24" s="100">
        <v>15561784902.92</v>
      </c>
      <c r="E24" s="58">
        <f>C24-D24</f>
        <v>110113891618.59171</v>
      </c>
      <c r="F24" s="58">
        <v>28732064717.279999</v>
      </c>
      <c r="G24" s="58">
        <v>9392389962.3549004</v>
      </c>
      <c r="H24" s="58">
        <v>5828095806.6991997</v>
      </c>
      <c r="I24" s="58">
        <v>10570729023.84</v>
      </c>
      <c r="J24" s="104">
        <f>E24+F24+G24+H24+I24</f>
        <v>164637171128.76578</v>
      </c>
      <c r="K24" s="59"/>
    </row>
    <row r="25" spans="1:11" ht="15.75">
      <c r="A25" s="56">
        <v>2</v>
      </c>
      <c r="B25" s="57" t="s">
        <v>894</v>
      </c>
      <c r="C25" s="58">
        <v>2591251062.2992001</v>
      </c>
      <c r="D25" s="58">
        <v>0</v>
      </c>
      <c r="E25" s="58">
        <f t="shared" ref="E25:E27" si="2">C25-D25</f>
        <v>2591251062.2992001</v>
      </c>
      <c r="F25" s="58">
        <v>592413705.50999999</v>
      </c>
      <c r="G25" s="58">
        <v>193657524.99700001</v>
      </c>
      <c r="H25" s="58">
        <v>120166923.8495</v>
      </c>
      <c r="I25" s="58">
        <v>0</v>
      </c>
      <c r="J25" s="104">
        <f t="shared" ref="J25:J28" si="3">E25+F25+G25+H25+I25</f>
        <v>3497489216.6557007</v>
      </c>
      <c r="K25" s="59"/>
    </row>
    <row r="26" spans="1:11" ht="15.75">
      <c r="A26" s="56">
        <v>3</v>
      </c>
      <c r="B26" s="57" t="s">
        <v>895</v>
      </c>
      <c r="C26" s="58">
        <v>1295625531.1496</v>
      </c>
      <c r="D26" s="58">
        <v>0</v>
      </c>
      <c r="E26" s="58">
        <f t="shared" si="2"/>
        <v>1295625531.1496</v>
      </c>
      <c r="F26" s="58">
        <v>296206852.75999999</v>
      </c>
      <c r="G26" s="58">
        <v>96828762.498500004</v>
      </c>
      <c r="H26" s="58">
        <v>60083461.924699999</v>
      </c>
      <c r="I26" s="58">
        <v>0</v>
      </c>
      <c r="J26" s="104">
        <f t="shared" si="3"/>
        <v>1748744608.3328001</v>
      </c>
      <c r="K26" s="59"/>
    </row>
    <row r="27" spans="1:11" ht="15.75">
      <c r="A27" s="56">
        <v>4</v>
      </c>
      <c r="B27" s="57" t="s">
        <v>896</v>
      </c>
      <c r="C27" s="58">
        <v>4353301784.6626997</v>
      </c>
      <c r="D27" s="58">
        <v>0</v>
      </c>
      <c r="E27" s="58">
        <f t="shared" si="2"/>
        <v>4353301784.6626997</v>
      </c>
      <c r="F27" s="58">
        <v>995255025.25999999</v>
      </c>
      <c r="G27" s="58">
        <v>325344641.99000001</v>
      </c>
      <c r="H27" s="58">
        <v>201880432.06709999</v>
      </c>
      <c r="I27" s="58">
        <v>0</v>
      </c>
      <c r="J27" s="104">
        <f t="shared" si="3"/>
        <v>5875781883.9797993</v>
      </c>
      <c r="K27" s="59"/>
    </row>
    <row r="28" spans="1:11" ht="16.5" thickBot="1">
      <c r="A28" s="56">
        <v>5</v>
      </c>
      <c r="B28" s="56" t="s">
        <v>897</v>
      </c>
      <c r="C28" s="58">
        <v>2591251062.2992001</v>
      </c>
      <c r="D28" s="58">
        <v>41403733.490000002</v>
      </c>
      <c r="E28" s="58">
        <f>C28-D28</f>
        <v>2549847328.8092003</v>
      </c>
      <c r="F28" s="58">
        <v>592413705.50999999</v>
      </c>
      <c r="G28" s="58">
        <v>193657524.99700001</v>
      </c>
      <c r="H28" s="58">
        <v>120166923.8495</v>
      </c>
      <c r="I28" s="58">
        <v>755052073.13</v>
      </c>
      <c r="J28" s="104">
        <f t="shared" si="3"/>
        <v>4211137556.295701</v>
      </c>
      <c r="K28" s="59"/>
    </row>
    <row r="29" spans="1:11" ht="17.25" thickTop="1" thickBot="1">
      <c r="A29" s="1"/>
      <c r="B29" s="60" t="s">
        <v>898</v>
      </c>
      <c r="C29" s="61">
        <f>SUM(C24:C28)</f>
        <v>136507105961.92239</v>
      </c>
      <c r="D29" s="61">
        <f t="shared" ref="D29:F29" si="4">SUM(D24:D28)</f>
        <v>15603188636.41</v>
      </c>
      <c r="E29" s="61">
        <f>SUM(E24:E28)</f>
        <v>120903917325.51241</v>
      </c>
      <c r="F29" s="61">
        <f t="shared" si="4"/>
        <v>31208354006.319992</v>
      </c>
      <c r="G29" s="61">
        <f t="shared" ref="G29:J29" si="5">SUM(G24:G28)</f>
        <v>10201878416.8374</v>
      </c>
      <c r="H29" s="61">
        <f t="shared" si="5"/>
        <v>6330393548.3899984</v>
      </c>
      <c r="I29" s="61">
        <f t="shared" si="5"/>
        <v>11325781096.969999</v>
      </c>
      <c r="J29" s="61">
        <f t="shared" si="5"/>
        <v>179970324394.02979</v>
      </c>
      <c r="K29" s="62"/>
    </row>
    <row r="30" spans="1:11" ht="13.5" thickTop="1">
      <c r="D30" s="30"/>
      <c r="E30" s="30"/>
      <c r="F30" s="65"/>
      <c r="G30" s="17"/>
      <c r="H30" s="17"/>
      <c r="I30" s="32"/>
      <c r="J30" s="63"/>
      <c r="K30" s="59"/>
    </row>
    <row r="31" spans="1:11" ht="23.25">
      <c r="A31" s="64"/>
      <c r="E31" s="30"/>
      <c r="F31" s="30"/>
      <c r="H31" s="31"/>
      <c r="I31" s="31"/>
      <c r="K31" s="30"/>
    </row>
    <row r="32" spans="1:11" ht="7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2:8">
      <c r="B33" s="21"/>
      <c r="C33" s="21"/>
      <c r="D33" s="21"/>
      <c r="E33" s="21"/>
      <c r="F33" s="21"/>
      <c r="G33" s="21"/>
    </row>
    <row r="34" spans="2:8" hidden="1">
      <c r="B34" s="21"/>
      <c r="C34" s="21"/>
      <c r="D34" s="21"/>
      <c r="E34" s="21"/>
      <c r="F34" s="21"/>
      <c r="G34" s="21"/>
    </row>
    <row r="35" spans="2:8">
      <c r="B35" s="21"/>
      <c r="C35" s="21"/>
      <c r="D35" s="21"/>
      <c r="E35" s="21"/>
      <c r="F35" s="21"/>
      <c r="G35" s="21"/>
    </row>
    <row r="36" spans="2:8" ht="20.25">
      <c r="C36" s="106"/>
      <c r="D36" s="106"/>
      <c r="E36" s="106"/>
      <c r="F36" s="106"/>
      <c r="G36" s="106"/>
      <c r="H36" s="106"/>
    </row>
    <row r="37" spans="2:8" ht="20.25">
      <c r="C37" s="110"/>
      <c r="D37" s="110"/>
      <c r="E37" s="110"/>
      <c r="F37" s="110"/>
      <c r="G37" s="110"/>
      <c r="H37" s="110"/>
    </row>
    <row r="38" spans="2:8" ht="20.25">
      <c r="C38" s="106"/>
      <c r="D38" s="106"/>
      <c r="E38" s="106"/>
      <c r="F38" s="106"/>
      <c r="G38" s="106"/>
      <c r="H38" s="106"/>
    </row>
    <row r="39" spans="2:8" ht="20.25">
      <c r="C39" s="106"/>
      <c r="D39" s="106"/>
      <c r="E39" s="106"/>
      <c r="F39" s="106"/>
      <c r="G39" s="106"/>
      <c r="H39" s="106"/>
    </row>
  </sheetData>
  <mergeCells count="9">
    <mergeCell ref="A1:K1"/>
    <mergeCell ref="C38:H38"/>
    <mergeCell ref="C39:H39"/>
    <mergeCell ref="A2:K2"/>
    <mergeCell ref="A3:I3"/>
    <mergeCell ref="A19:K19"/>
    <mergeCell ref="A32:K32"/>
    <mergeCell ref="C36:H36"/>
    <mergeCell ref="C37:H37"/>
  </mergeCells>
  <pageMargins left="0.7" right="0.7" top="0.75" bottom="0.75" header="0.3" footer="0.3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53"/>
  <sheetViews>
    <sheetView tabSelected="1" zoomScale="80" zoomScaleNormal="80" workbookViewId="0">
      <pane xSplit="3" ySplit="9" topLeftCell="G42" activePane="bottomRight" state="frozen"/>
      <selection pane="topRight" activeCell="D1" sqref="D1"/>
      <selection pane="bottomLeft" activeCell="A10" sqref="A10"/>
      <selection pane="bottomRight" activeCell="A4" sqref="A4:O4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1" width="19.5703125" customWidth="1"/>
    <col min="12" max="12" width="21" customWidth="1"/>
    <col min="13" max="13" width="22" bestFit="1" customWidth="1"/>
    <col min="14" max="14" width="24.140625" bestFit="1" customWidth="1"/>
    <col min="15" max="15" width="20.140625" bestFit="1" customWidth="1"/>
    <col min="16" max="16" width="4.28515625" bestFit="1" customWidth="1"/>
  </cols>
  <sheetData>
    <row r="1" spans="1:16" ht="26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26.25" hidden="1">
      <c r="A2" s="27"/>
      <c r="B2" s="27"/>
      <c r="C2" s="27"/>
      <c r="D2" s="27"/>
      <c r="E2" s="27"/>
      <c r="F2" s="27"/>
      <c r="G2" s="27"/>
      <c r="H2" s="27"/>
      <c r="I2" s="27"/>
      <c r="J2" s="27"/>
      <c r="K2" s="39"/>
      <c r="L2" s="27"/>
      <c r="M2" s="27"/>
      <c r="N2" s="27"/>
      <c r="O2" s="27"/>
      <c r="P2" s="27"/>
    </row>
    <row r="3" spans="1:16" ht="18" customHeight="1">
      <c r="H3" s="23" t="s">
        <v>17</v>
      </c>
      <c r="J3" s="31"/>
      <c r="N3" s="31"/>
    </row>
    <row r="4" spans="1:16" ht="18">
      <c r="A4" s="120" t="s">
        <v>906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6" ht="20.25">
      <c r="A5" s="22"/>
      <c r="B5" s="22"/>
      <c r="C5" s="22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22"/>
    </row>
    <row r="6" spans="1:1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41">
        <v>11</v>
      </c>
      <c r="L6" s="2">
        <v>12</v>
      </c>
      <c r="M6" s="2">
        <v>13</v>
      </c>
      <c r="N6" s="2" t="s">
        <v>907</v>
      </c>
      <c r="O6" s="2" t="s">
        <v>908</v>
      </c>
      <c r="P6" s="1"/>
    </row>
    <row r="7" spans="1:16" ht="12.75" customHeight="1">
      <c r="A7" s="116" t="s">
        <v>0</v>
      </c>
      <c r="B7" s="116" t="s">
        <v>14</v>
      </c>
      <c r="C7" s="116" t="s">
        <v>1</v>
      </c>
      <c r="D7" s="116" t="s">
        <v>5</v>
      </c>
      <c r="E7" s="116" t="s">
        <v>21</v>
      </c>
      <c r="F7" s="116" t="s">
        <v>2</v>
      </c>
      <c r="G7" s="113" t="s">
        <v>19</v>
      </c>
      <c r="H7" s="114"/>
      <c r="I7" s="115"/>
      <c r="J7" s="116" t="s">
        <v>12</v>
      </c>
      <c r="K7" s="122" t="s">
        <v>910</v>
      </c>
      <c r="L7" s="118" t="s">
        <v>878</v>
      </c>
      <c r="M7" s="116" t="s">
        <v>61</v>
      </c>
      <c r="N7" s="116" t="s">
        <v>20</v>
      </c>
      <c r="O7" s="116" t="s">
        <v>13</v>
      </c>
      <c r="P7" s="116" t="s">
        <v>0</v>
      </c>
    </row>
    <row r="8" spans="1:16" ht="44.25" customHeight="1">
      <c r="A8" s="117"/>
      <c r="B8" s="117"/>
      <c r="C8" s="117"/>
      <c r="D8" s="117"/>
      <c r="E8" s="117"/>
      <c r="F8" s="117"/>
      <c r="G8" s="3" t="s">
        <v>3</v>
      </c>
      <c r="H8" s="3" t="s">
        <v>11</v>
      </c>
      <c r="I8" s="3" t="s">
        <v>811</v>
      </c>
      <c r="J8" s="117"/>
      <c r="K8" s="123"/>
      <c r="L8" s="119"/>
      <c r="M8" s="117"/>
      <c r="N8" s="117"/>
      <c r="O8" s="117"/>
      <c r="P8" s="117"/>
    </row>
    <row r="9" spans="1:16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4" t="s">
        <v>4</v>
      </c>
      <c r="N9" s="4" t="s">
        <v>4</v>
      </c>
      <c r="O9" s="8" t="s">
        <v>4</v>
      </c>
      <c r="P9" s="1"/>
    </row>
    <row r="10" spans="1:16" ht="18" customHeight="1">
      <c r="A10" s="1">
        <v>1</v>
      </c>
      <c r="B10" s="29" t="s">
        <v>24</v>
      </c>
      <c r="C10" s="28">
        <v>17</v>
      </c>
      <c r="D10" s="5">
        <v>1709722786.0722001</v>
      </c>
      <c r="E10" s="5">
        <v>249039661.1322</v>
      </c>
      <c r="F10" s="5">
        <f>D10+E10</f>
        <v>1958762447.2044001</v>
      </c>
      <c r="G10" s="5">
        <v>27889972.449999999</v>
      </c>
      <c r="H10" s="5">
        <v>0</v>
      </c>
      <c r="I10" s="5">
        <v>488636214.57999998</v>
      </c>
      <c r="J10" s="7">
        <f>F10-G10-H10-I10</f>
        <v>1442236260.1744001</v>
      </c>
      <c r="K10" s="6">
        <v>168722704.88980001</v>
      </c>
      <c r="L10" s="6">
        <v>479761324.01999998</v>
      </c>
      <c r="M10" s="7">
        <v>774493542.72619998</v>
      </c>
      <c r="N10" s="20">
        <f>F10+K10+L10+M10</f>
        <v>3381740018.8404002</v>
      </c>
      <c r="O10" s="9">
        <f>J10+K10+L10+M10</f>
        <v>2865213831.8104</v>
      </c>
      <c r="P10" s="1">
        <v>1</v>
      </c>
    </row>
    <row r="11" spans="1:16" ht="18" customHeight="1">
      <c r="A11" s="1">
        <v>2</v>
      </c>
      <c r="B11" s="29" t="s">
        <v>25</v>
      </c>
      <c r="C11" s="24">
        <v>21</v>
      </c>
      <c r="D11" s="5">
        <v>1818851029.5355999</v>
      </c>
      <c r="E11" s="5">
        <v>0</v>
      </c>
      <c r="F11" s="5">
        <f t="shared" ref="F11:F45" si="0">D11+E11</f>
        <v>1818851029.5355999</v>
      </c>
      <c r="G11" s="5">
        <v>52020925.729999997</v>
      </c>
      <c r="H11" s="5">
        <v>0</v>
      </c>
      <c r="I11" s="5">
        <v>330357169.13999999</v>
      </c>
      <c r="J11" s="7">
        <f t="shared" ref="J11:J45" si="1">F11-G11-H11-I11</f>
        <v>1436472934.6655998</v>
      </c>
      <c r="K11" s="6">
        <v>135932096.22</v>
      </c>
      <c r="L11" s="6">
        <v>415827047.35000002</v>
      </c>
      <c r="M11" s="7">
        <v>824163422.77219999</v>
      </c>
      <c r="N11" s="20">
        <f t="shared" ref="N11:N45" si="2">F11+K11+L11+M11</f>
        <v>3194773595.8778</v>
      </c>
      <c r="O11" s="9">
        <f t="shared" ref="O11:O45" si="3">J11+K11+L11+M11</f>
        <v>2812395501.0078001</v>
      </c>
      <c r="P11" s="1">
        <v>2</v>
      </c>
    </row>
    <row r="12" spans="1:16" ht="18" customHeight="1">
      <c r="A12" s="1">
        <v>3</v>
      </c>
      <c r="B12" s="29" t="s">
        <v>26</v>
      </c>
      <c r="C12" s="24">
        <v>31</v>
      </c>
      <c r="D12" s="5">
        <v>1835753469.2114999</v>
      </c>
      <c r="E12" s="5">
        <v>7940676903.4841995</v>
      </c>
      <c r="F12" s="5">
        <f t="shared" si="0"/>
        <v>9776430372.6956997</v>
      </c>
      <c r="G12" s="5">
        <v>113718046.95</v>
      </c>
      <c r="H12" s="5">
        <v>0</v>
      </c>
      <c r="I12" s="5">
        <v>977490067.63</v>
      </c>
      <c r="J12" s="7">
        <f t="shared" si="1"/>
        <v>8685222258.1156998</v>
      </c>
      <c r="K12" s="6">
        <v>1004852244.8406</v>
      </c>
      <c r="L12" s="6">
        <v>3053486402.77</v>
      </c>
      <c r="M12" s="7">
        <v>868751794.50919998</v>
      </c>
      <c r="N12" s="20">
        <f t="shared" si="2"/>
        <v>14703520814.8155</v>
      </c>
      <c r="O12" s="9">
        <f t="shared" si="3"/>
        <v>13612312700.235498</v>
      </c>
      <c r="P12" s="1">
        <v>3</v>
      </c>
    </row>
    <row r="13" spans="1:16" ht="18" customHeight="1">
      <c r="A13" s="1">
        <v>4</v>
      </c>
      <c r="B13" s="29" t="s">
        <v>27</v>
      </c>
      <c r="C13" s="24">
        <v>21</v>
      </c>
      <c r="D13" s="5">
        <v>1815443626.2632</v>
      </c>
      <c r="E13" s="5">
        <v>0</v>
      </c>
      <c r="F13" s="5">
        <f t="shared" si="0"/>
        <v>1815443626.2632</v>
      </c>
      <c r="G13" s="5">
        <v>39537418.020000003</v>
      </c>
      <c r="H13" s="5">
        <v>0</v>
      </c>
      <c r="I13" s="5">
        <v>107021602.06</v>
      </c>
      <c r="J13" s="7">
        <f t="shared" si="1"/>
        <v>1668884606.1832001</v>
      </c>
      <c r="K13" s="6">
        <v>135677443.44</v>
      </c>
      <c r="L13" s="6">
        <v>415048044.32999998</v>
      </c>
      <c r="M13" s="7">
        <v>880268646.33399999</v>
      </c>
      <c r="N13" s="20">
        <f t="shared" si="2"/>
        <v>3246437760.3672004</v>
      </c>
      <c r="O13" s="9">
        <f t="shared" si="3"/>
        <v>3099878740.2872005</v>
      </c>
      <c r="P13" s="1">
        <v>4</v>
      </c>
    </row>
    <row r="14" spans="1:16" ht="18" customHeight="1">
      <c r="A14" s="1">
        <v>5</v>
      </c>
      <c r="B14" s="29" t="s">
        <v>28</v>
      </c>
      <c r="C14" s="24">
        <v>20</v>
      </c>
      <c r="D14" s="5">
        <v>2184039506.8910999</v>
      </c>
      <c r="E14" s="5">
        <v>0</v>
      </c>
      <c r="F14" s="5">
        <f t="shared" si="0"/>
        <v>2184039506.8910999</v>
      </c>
      <c r="G14" s="5">
        <v>78191034.269999996</v>
      </c>
      <c r="H14" s="5">
        <v>305669380</v>
      </c>
      <c r="I14" s="5">
        <v>519349334.31</v>
      </c>
      <c r="J14" s="7">
        <f t="shared" si="1"/>
        <v>1280829758.3111</v>
      </c>
      <c r="K14" s="6">
        <v>163224510.18000001</v>
      </c>
      <c r="L14" s="6">
        <v>499316703.06999999</v>
      </c>
      <c r="M14" s="7">
        <v>921166253.20869994</v>
      </c>
      <c r="N14" s="20">
        <f t="shared" si="2"/>
        <v>3767746973.3498001</v>
      </c>
      <c r="O14" s="9">
        <f t="shared" si="3"/>
        <v>2864537224.7698002</v>
      </c>
      <c r="P14" s="1">
        <v>5</v>
      </c>
    </row>
    <row r="15" spans="1:16" ht="18" customHeight="1">
      <c r="A15" s="1">
        <v>6</v>
      </c>
      <c r="B15" s="29" t="s">
        <v>29</v>
      </c>
      <c r="C15" s="24">
        <v>8</v>
      </c>
      <c r="D15" s="5">
        <v>1615568460.6458001</v>
      </c>
      <c r="E15" s="5">
        <v>5419585851.6394997</v>
      </c>
      <c r="F15" s="5">
        <f t="shared" si="0"/>
        <v>7035154312.2852993</v>
      </c>
      <c r="G15" s="5">
        <v>28749844.309999999</v>
      </c>
      <c r="H15" s="5">
        <v>421546663.22000003</v>
      </c>
      <c r="I15" s="5">
        <v>1097827002.6800001</v>
      </c>
      <c r="J15" s="7">
        <f t="shared" si="1"/>
        <v>5487030802.0752983</v>
      </c>
      <c r="K15" s="6">
        <v>711090240.14769995</v>
      </c>
      <c r="L15" s="6">
        <v>1877725614.6700001</v>
      </c>
      <c r="M15" s="7">
        <v>797946058.58229995</v>
      </c>
      <c r="N15" s="20">
        <f t="shared" si="2"/>
        <v>10421916225.685301</v>
      </c>
      <c r="O15" s="9">
        <f t="shared" si="3"/>
        <v>8873792715.4752979</v>
      </c>
      <c r="P15" s="1">
        <v>6</v>
      </c>
    </row>
    <row r="16" spans="1:16" ht="18" customHeight="1">
      <c r="A16" s="1">
        <v>7</v>
      </c>
      <c r="B16" s="29" t="s">
        <v>30</v>
      </c>
      <c r="C16" s="24">
        <v>23</v>
      </c>
      <c r="D16" s="5">
        <v>2047678222.8313999</v>
      </c>
      <c r="E16" s="5">
        <v>0</v>
      </c>
      <c r="F16" s="5">
        <f t="shared" si="0"/>
        <v>2047678222.8313999</v>
      </c>
      <c r="G16" s="5">
        <v>23309408.260000002</v>
      </c>
      <c r="H16" s="5">
        <v>103855987.23</v>
      </c>
      <c r="I16" s="5">
        <v>478172499.14999998</v>
      </c>
      <c r="J16" s="7">
        <f t="shared" si="1"/>
        <v>1442340328.1914001</v>
      </c>
      <c r="K16" s="6">
        <v>153033529.78999999</v>
      </c>
      <c r="L16" s="6">
        <v>468141686.98000002</v>
      </c>
      <c r="M16" s="7">
        <v>891589951.91330004</v>
      </c>
      <c r="N16" s="20">
        <f t="shared" si="2"/>
        <v>3560443391.5146999</v>
      </c>
      <c r="O16" s="9">
        <f t="shared" si="3"/>
        <v>2955105496.8747001</v>
      </c>
      <c r="P16" s="1">
        <v>7</v>
      </c>
    </row>
    <row r="17" spans="1:16" ht="18" customHeight="1">
      <c r="A17" s="1">
        <v>8</v>
      </c>
      <c r="B17" s="29" t="s">
        <v>31</v>
      </c>
      <c r="C17" s="24">
        <v>27</v>
      </c>
      <c r="D17" s="5">
        <v>2268534009.9085002</v>
      </c>
      <c r="E17" s="5">
        <v>0</v>
      </c>
      <c r="F17" s="5">
        <f t="shared" si="0"/>
        <v>2268534009.9085002</v>
      </c>
      <c r="G17" s="5">
        <v>19900586.239999998</v>
      </c>
      <c r="H17" s="5">
        <v>0</v>
      </c>
      <c r="I17" s="5">
        <v>323071065.25999999</v>
      </c>
      <c r="J17" s="7">
        <f t="shared" si="1"/>
        <v>1925562358.4085004</v>
      </c>
      <c r="K17" s="6">
        <v>169539219.15000001</v>
      </c>
      <c r="L17" s="6">
        <v>518633897.89999998</v>
      </c>
      <c r="M17" s="7">
        <v>883717109.77479994</v>
      </c>
      <c r="N17" s="20">
        <f t="shared" si="2"/>
        <v>3840424236.7333002</v>
      </c>
      <c r="O17" s="9">
        <f t="shared" si="3"/>
        <v>3497452585.2333002</v>
      </c>
      <c r="P17" s="1">
        <v>8</v>
      </c>
    </row>
    <row r="18" spans="1:16" ht="18" customHeight="1">
      <c r="A18" s="1">
        <v>9</v>
      </c>
      <c r="B18" s="29" t="s">
        <v>32</v>
      </c>
      <c r="C18" s="24">
        <v>18</v>
      </c>
      <c r="D18" s="5">
        <v>1836066541.1180999</v>
      </c>
      <c r="E18" s="5">
        <v>0</v>
      </c>
      <c r="F18" s="5">
        <f t="shared" si="0"/>
        <v>1836066541.1180999</v>
      </c>
      <c r="G18" s="5">
        <v>240495597.21000001</v>
      </c>
      <c r="H18" s="5">
        <v>633134951.91999996</v>
      </c>
      <c r="I18" s="5">
        <v>681212459.20000005</v>
      </c>
      <c r="J18" s="7">
        <f t="shared" si="1"/>
        <v>281223532.78809988</v>
      </c>
      <c r="K18" s="6">
        <v>137218699.97999999</v>
      </c>
      <c r="L18" s="6">
        <v>419762870.14999998</v>
      </c>
      <c r="M18" s="7">
        <v>801175589.08340001</v>
      </c>
      <c r="N18" s="20">
        <f t="shared" si="2"/>
        <v>3194223700.3315001</v>
      </c>
      <c r="O18" s="9">
        <f t="shared" si="3"/>
        <v>1639380692.0014999</v>
      </c>
      <c r="P18" s="1">
        <v>9</v>
      </c>
    </row>
    <row r="19" spans="1:16" ht="18" customHeight="1">
      <c r="A19" s="1">
        <v>10</v>
      </c>
      <c r="B19" s="29" t="s">
        <v>33</v>
      </c>
      <c r="C19" s="24">
        <v>25</v>
      </c>
      <c r="D19" s="5">
        <v>1853914887.8285</v>
      </c>
      <c r="E19" s="5">
        <v>4427686762.8240995</v>
      </c>
      <c r="F19" s="5">
        <f t="shared" si="0"/>
        <v>6281601650.6525993</v>
      </c>
      <c r="G19" s="5">
        <v>19548234.789999999</v>
      </c>
      <c r="H19" s="5">
        <v>1098907642.2</v>
      </c>
      <c r="I19" s="5">
        <v>1300745697.5599999</v>
      </c>
      <c r="J19" s="7">
        <f t="shared" si="1"/>
        <v>3862400076.1025996</v>
      </c>
      <c r="K19" s="6">
        <v>744702877.94920003</v>
      </c>
      <c r="L19" s="6">
        <v>1872582489.6500001</v>
      </c>
      <c r="M19" s="7">
        <v>904333594.3973</v>
      </c>
      <c r="N19" s="20">
        <f t="shared" si="2"/>
        <v>9803220612.6490993</v>
      </c>
      <c r="O19" s="9">
        <f t="shared" si="3"/>
        <v>7384019038.0990992</v>
      </c>
      <c r="P19" s="1">
        <v>10</v>
      </c>
    </row>
    <row r="20" spans="1:16" ht="18" customHeight="1">
      <c r="A20" s="1">
        <v>11</v>
      </c>
      <c r="B20" s="29" t="s">
        <v>34</v>
      </c>
      <c r="C20" s="24">
        <v>13</v>
      </c>
      <c r="D20" s="5">
        <v>1633506246.3815999</v>
      </c>
      <c r="E20" s="5">
        <v>0</v>
      </c>
      <c r="F20" s="5">
        <f t="shared" si="0"/>
        <v>1633506246.3815999</v>
      </c>
      <c r="G20" s="5">
        <v>32823598.699999999</v>
      </c>
      <c r="H20" s="5">
        <v>0</v>
      </c>
      <c r="I20" s="5">
        <v>126880319.0838</v>
      </c>
      <c r="J20" s="7">
        <f t="shared" si="1"/>
        <v>1473802328.5977998</v>
      </c>
      <c r="K20" s="6">
        <v>122080326.89</v>
      </c>
      <c r="L20" s="6">
        <v>373453388.00999999</v>
      </c>
      <c r="M20" s="7">
        <v>725529721.27540004</v>
      </c>
      <c r="N20" s="20">
        <f t="shared" si="2"/>
        <v>2854569682.5570002</v>
      </c>
      <c r="O20" s="9">
        <f t="shared" si="3"/>
        <v>2694865764.7732</v>
      </c>
      <c r="P20" s="1">
        <v>11</v>
      </c>
    </row>
    <row r="21" spans="1:16" ht="18" customHeight="1">
      <c r="A21" s="1">
        <v>12</v>
      </c>
      <c r="B21" s="29" t="s">
        <v>35</v>
      </c>
      <c r="C21" s="24">
        <v>18</v>
      </c>
      <c r="D21" s="5">
        <v>1707275828.5518999</v>
      </c>
      <c r="E21" s="5">
        <v>309870231.06459999</v>
      </c>
      <c r="F21" s="5">
        <f t="shared" si="0"/>
        <v>2017146059.6164999</v>
      </c>
      <c r="G21" s="5">
        <v>77680529.980000004</v>
      </c>
      <c r="H21" s="5">
        <v>520000000</v>
      </c>
      <c r="I21" s="5">
        <v>401650322.26999998</v>
      </c>
      <c r="J21" s="7">
        <f t="shared" si="1"/>
        <v>1017815207.3664999</v>
      </c>
      <c r="K21" s="6">
        <v>142843480.94639999</v>
      </c>
      <c r="L21" s="6">
        <v>448747505.76999998</v>
      </c>
      <c r="M21" s="7">
        <v>897803201.03939998</v>
      </c>
      <c r="N21" s="20">
        <f t="shared" si="2"/>
        <v>3506540247.3723001</v>
      </c>
      <c r="O21" s="9">
        <f t="shared" si="3"/>
        <v>2507209395.1222997</v>
      </c>
      <c r="P21" s="1">
        <v>12</v>
      </c>
    </row>
    <row r="22" spans="1:16" ht="18" customHeight="1">
      <c r="A22" s="1">
        <v>13</v>
      </c>
      <c r="B22" s="29" t="s">
        <v>36</v>
      </c>
      <c r="C22" s="24">
        <v>16</v>
      </c>
      <c r="D22" s="5">
        <v>1632584468.3264</v>
      </c>
      <c r="E22" s="5">
        <v>0</v>
      </c>
      <c r="F22" s="5">
        <f t="shared" si="0"/>
        <v>1632584468.3264</v>
      </c>
      <c r="G22" s="5">
        <v>80329144.769999996</v>
      </c>
      <c r="H22" s="5">
        <v>499654808.00999999</v>
      </c>
      <c r="I22" s="5">
        <v>436641964.81999999</v>
      </c>
      <c r="J22" s="7">
        <f t="shared" si="1"/>
        <v>615958550.72640014</v>
      </c>
      <c r="K22" s="6">
        <v>122011437.67</v>
      </c>
      <c r="L22" s="6">
        <v>373242650.44</v>
      </c>
      <c r="M22" s="7">
        <v>739095715.54620004</v>
      </c>
      <c r="N22" s="20">
        <f t="shared" si="2"/>
        <v>2866934271.9826002</v>
      </c>
      <c r="O22" s="9">
        <f t="shared" si="3"/>
        <v>1850308354.3826001</v>
      </c>
      <c r="P22" s="1">
        <v>13</v>
      </c>
    </row>
    <row r="23" spans="1:16" ht="18" customHeight="1">
      <c r="A23" s="1">
        <v>14</v>
      </c>
      <c r="B23" s="29" t="s">
        <v>37</v>
      </c>
      <c r="C23" s="24">
        <v>17</v>
      </c>
      <c r="D23" s="5">
        <v>1836225006.0572</v>
      </c>
      <c r="E23" s="5">
        <v>0</v>
      </c>
      <c r="F23" s="5">
        <f t="shared" si="0"/>
        <v>1836225006.0572</v>
      </c>
      <c r="G23" s="5">
        <v>59695596.189999998</v>
      </c>
      <c r="H23" s="5">
        <v>147102561.99000001</v>
      </c>
      <c r="I23" s="5">
        <v>206468378.88999999</v>
      </c>
      <c r="J23" s="7">
        <f t="shared" si="1"/>
        <v>1422958468.9871998</v>
      </c>
      <c r="K23" s="6">
        <v>137230542.88</v>
      </c>
      <c r="L23" s="6">
        <v>419799098.51999998</v>
      </c>
      <c r="M23" s="7">
        <v>909112459.08609998</v>
      </c>
      <c r="N23" s="20">
        <f t="shared" si="2"/>
        <v>3302367106.5433002</v>
      </c>
      <c r="O23" s="9">
        <f t="shared" si="3"/>
        <v>2889100569.4733</v>
      </c>
      <c r="P23" s="1">
        <v>14</v>
      </c>
    </row>
    <row r="24" spans="1:16" ht="18" customHeight="1">
      <c r="A24" s="1">
        <v>15</v>
      </c>
      <c r="B24" s="29" t="s">
        <v>38</v>
      </c>
      <c r="C24" s="24">
        <v>11</v>
      </c>
      <c r="D24" s="5">
        <v>1719826383.1965001</v>
      </c>
      <c r="E24" s="5">
        <v>0</v>
      </c>
      <c r="F24" s="5">
        <f t="shared" si="0"/>
        <v>1719826383.1965001</v>
      </c>
      <c r="G24" s="5">
        <v>20771356.039999999</v>
      </c>
      <c r="H24" s="5">
        <v>361446152.47000003</v>
      </c>
      <c r="I24" s="5">
        <v>287111786.97000003</v>
      </c>
      <c r="J24" s="7">
        <f t="shared" si="1"/>
        <v>1050497087.7165</v>
      </c>
      <c r="K24" s="6">
        <v>128531474.87</v>
      </c>
      <c r="L24" s="6">
        <v>393187960.56999999</v>
      </c>
      <c r="M24" s="7">
        <v>731256740.32840002</v>
      </c>
      <c r="N24" s="20">
        <f t="shared" si="2"/>
        <v>2972802558.9649005</v>
      </c>
      <c r="O24" s="9">
        <f t="shared" si="3"/>
        <v>2303473263.4849</v>
      </c>
      <c r="P24" s="1">
        <v>15</v>
      </c>
    </row>
    <row r="25" spans="1:16" ht="18" customHeight="1">
      <c r="A25" s="1">
        <v>16</v>
      </c>
      <c r="B25" s="29" t="s">
        <v>39</v>
      </c>
      <c r="C25" s="24">
        <v>27</v>
      </c>
      <c r="D25" s="5">
        <v>1898386310.6640999</v>
      </c>
      <c r="E25" s="5">
        <v>322382614.60119998</v>
      </c>
      <c r="F25" s="5">
        <f t="shared" si="0"/>
        <v>2220768925.2652998</v>
      </c>
      <c r="G25" s="5">
        <v>50282195.159999996</v>
      </c>
      <c r="H25" s="5">
        <v>0</v>
      </c>
      <c r="I25" s="5">
        <v>828304698.89999998</v>
      </c>
      <c r="J25" s="7">
        <f t="shared" si="1"/>
        <v>1342182031.2052999</v>
      </c>
      <c r="K25" s="6">
        <v>187018413.88139999</v>
      </c>
      <c r="L25" s="6">
        <v>535780050.19</v>
      </c>
      <c r="M25" s="7">
        <v>868278720.01619995</v>
      </c>
      <c r="N25" s="20">
        <f t="shared" si="2"/>
        <v>3811846109.3529</v>
      </c>
      <c r="O25" s="9">
        <f t="shared" si="3"/>
        <v>2933259215.2929001</v>
      </c>
      <c r="P25" s="1">
        <v>16</v>
      </c>
    </row>
    <row r="26" spans="1:16" ht="18" customHeight="1">
      <c r="A26" s="1">
        <v>17</v>
      </c>
      <c r="B26" s="29" t="s">
        <v>40</v>
      </c>
      <c r="C26" s="24">
        <v>27</v>
      </c>
      <c r="D26" s="5">
        <v>2041890579.4244001</v>
      </c>
      <c r="E26" s="5">
        <v>0</v>
      </c>
      <c r="F26" s="5">
        <f t="shared" si="0"/>
        <v>2041890579.4244001</v>
      </c>
      <c r="G26" s="5">
        <v>27554328.239999998</v>
      </c>
      <c r="H26" s="5">
        <v>0</v>
      </c>
      <c r="I26" s="5">
        <v>89972595.590000004</v>
      </c>
      <c r="J26" s="7">
        <f t="shared" si="1"/>
        <v>1924363655.5944002</v>
      </c>
      <c r="K26" s="6">
        <v>152600989.41</v>
      </c>
      <c r="L26" s="6">
        <v>466818511.72000003</v>
      </c>
      <c r="M26" s="7">
        <v>930076039.64830005</v>
      </c>
      <c r="N26" s="20">
        <f t="shared" si="2"/>
        <v>3591386120.2027006</v>
      </c>
      <c r="O26" s="9">
        <f t="shared" si="3"/>
        <v>3473859196.3727007</v>
      </c>
      <c r="P26" s="1">
        <v>17</v>
      </c>
    </row>
    <row r="27" spans="1:16" ht="18" customHeight="1">
      <c r="A27" s="1">
        <v>18</v>
      </c>
      <c r="B27" s="29" t="s">
        <v>41</v>
      </c>
      <c r="C27" s="24">
        <v>23</v>
      </c>
      <c r="D27" s="5">
        <v>2392312306.9903998</v>
      </c>
      <c r="E27" s="5">
        <v>0</v>
      </c>
      <c r="F27" s="5">
        <f t="shared" si="0"/>
        <v>2392312306.9903998</v>
      </c>
      <c r="G27" s="5">
        <v>232116181.47</v>
      </c>
      <c r="H27" s="5">
        <v>0</v>
      </c>
      <c r="I27" s="5">
        <v>203254936.77000001</v>
      </c>
      <c r="J27" s="7">
        <f t="shared" si="1"/>
        <v>1956941188.7504001</v>
      </c>
      <c r="K27" s="6">
        <v>178789808.19</v>
      </c>
      <c r="L27" s="6">
        <v>546932182.35000002</v>
      </c>
      <c r="M27" s="7">
        <v>1111708640.3752999</v>
      </c>
      <c r="N27" s="20">
        <f t="shared" si="2"/>
        <v>4229742937.9056997</v>
      </c>
      <c r="O27" s="9">
        <f t="shared" si="3"/>
        <v>3794371819.6657</v>
      </c>
      <c r="P27" s="1">
        <v>18</v>
      </c>
    </row>
    <row r="28" spans="1:16" ht="18" customHeight="1">
      <c r="A28" s="1">
        <v>19</v>
      </c>
      <c r="B28" s="29" t="s">
        <v>42</v>
      </c>
      <c r="C28" s="24">
        <v>44</v>
      </c>
      <c r="D28" s="5">
        <v>2896160383.4489999</v>
      </c>
      <c r="E28" s="5">
        <v>0</v>
      </c>
      <c r="F28" s="5">
        <f t="shared" si="0"/>
        <v>2896160383.4489999</v>
      </c>
      <c r="G28" s="5">
        <v>45827519.350000001</v>
      </c>
      <c r="H28" s="5">
        <v>0</v>
      </c>
      <c r="I28" s="5">
        <v>490602651.89999998</v>
      </c>
      <c r="J28" s="7">
        <f t="shared" si="1"/>
        <v>2359730212.1989999</v>
      </c>
      <c r="K28" s="6">
        <v>216444967.46000001</v>
      </c>
      <c r="L28" s="6">
        <v>662122296.63</v>
      </c>
      <c r="M28" s="7">
        <v>1783540428.4432001</v>
      </c>
      <c r="N28" s="20">
        <f t="shared" si="2"/>
        <v>5558268075.9822006</v>
      </c>
      <c r="O28" s="9">
        <f t="shared" si="3"/>
        <v>5021837904.7322006</v>
      </c>
      <c r="P28" s="1">
        <v>19</v>
      </c>
    </row>
    <row r="29" spans="1:16" ht="18" customHeight="1">
      <c r="A29" s="1">
        <v>20</v>
      </c>
      <c r="B29" s="29" t="s">
        <v>43</v>
      </c>
      <c r="C29" s="24">
        <v>34</v>
      </c>
      <c r="D29" s="5">
        <v>2244441872.5844998</v>
      </c>
      <c r="E29" s="5">
        <v>0</v>
      </c>
      <c r="F29" s="5">
        <f t="shared" si="0"/>
        <v>2244441872.5844998</v>
      </c>
      <c r="G29" s="5">
        <v>108900078.92</v>
      </c>
      <c r="H29" s="5">
        <v>0</v>
      </c>
      <c r="I29" s="5">
        <v>234970844.44</v>
      </c>
      <c r="J29" s="7">
        <f t="shared" si="1"/>
        <v>1900570949.2244997</v>
      </c>
      <c r="K29" s="6">
        <v>167738689.77000001</v>
      </c>
      <c r="L29" s="6">
        <v>513125935.92000002</v>
      </c>
      <c r="M29" s="7">
        <v>1022412719.3663</v>
      </c>
      <c r="N29" s="20">
        <f t="shared" si="2"/>
        <v>3947719217.6408</v>
      </c>
      <c r="O29" s="9">
        <f t="shared" si="3"/>
        <v>3603848294.2807999</v>
      </c>
      <c r="P29" s="1">
        <v>20</v>
      </c>
    </row>
    <row r="30" spans="1:16" ht="18" customHeight="1">
      <c r="A30" s="1">
        <v>21</v>
      </c>
      <c r="B30" s="29" t="s">
        <v>44</v>
      </c>
      <c r="C30" s="24">
        <v>21</v>
      </c>
      <c r="D30" s="5">
        <v>1927986766.1835001</v>
      </c>
      <c r="E30" s="5">
        <v>0</v>
      </c>
      <c r="F30" s="5">
        <f t="shared" si="0"/>
        <v>1927986766.1835001</v>
      </c>
      <c r="G30" s="5">
        <v>57307383.75</v>
      </c>
      <c r="H30" s="5">
        <v>0</v>
      </c>
      <c r="I30" s="5">
        <v>264239440.81</v>
      </c>
      <c r="J30" s="7">
        <f t="shared" si="1"/>
        <v>1606439941.6235001</v>
      </c>
      <c r="K30" s="6">
        <v>144088371.37</v>
      </c>
      <c r="L30" s="6">
        <v>440777738.95999998</v>
      </c>
      <c r="M30" s="7">
        <v>796387467.96039999</v>
      </c>
      <c r="N30" s="20">
        <f t="shared" si="2"/>
        <v>3309240344.4739003</v>
      </c>
      <c r="O30" s="9">
        <f t="shared" si="3"/>
        <v>2987693519.9139004</v>
      </c>
      <c r="P30" s="1">
        <v>21</v>
      </c>
    </row>
    <row r="31" spans="1:16" ht="18" customHeight="1">
      <c r="A31" s="1">
        <v>22</v>
      </c>
      <c r="B31" s="29" t="s">
        <v>45</v>
      </c>
      <c r="C31" s="24">
        <v>21</v>
      </c>
      <c r="D31" s="5">
        <v>2018020103.4875</v>
      </c>
      <c r="E31" s="5">
        <v>0</v>
      </c>
      <c r="F31" s="5">
        <f t="shared" si="0"/>
        <v>2018020103.4875</v>
      </c>
      <c r="G31" s="5">
        <v>25560610.879999999</v>
      </c>
      <c r="H31" s="5">
        <v>246132000</v>
      </c>
      <c r="I31" s="5">
        <v>190704301.22</v>
      </c>
      <c r="J31" s="7">
        <f t="shared" si="1"/>
        <v>1555623191.3874998</v>
      </c>
      <c r="K31" s="6">
        <v>150817025.91999999</v>
      </c>
      <c r="L31" s="6">
        <v>461361226.13</v>
      </c>
      <c r="M31" s="7">
        <v>810509488.42190003</v>
      </c>
      <c r="N31" s="20">
        <f t="shared" si="2"/>
        <v>3440707843.9594002</v>
      </c>
      <c r="O31" s="9">
        <f t="shared" si="3"/>
        <v>2978310931.8593998</v>
      </c>
      <c r="P31" s="1">
        <v>22</v>
      </c>
    </row>
    <row r="32" spans="1:16" ht="18" customHeight="1">
      <c r="A32" s="1">
        <v>23</v>
      </c>
      <c r="B32" s="29" t="s">
        <v>46</v>
      </c>
      <c r="C32" s="24">
        <v>16</v>
      </c>
      <c r="D32" s="5">
        <v>1625305775.8218999</v>
      </c>
      <c r="E32" s="5">
        <v>0</v>
      </c>
      <c r="F32" s="5">
        <f t="shared" si="0"/>
        <v>1625305775.8218999</v>
      </c>
      <c r="G32" s="5">
        <v>32601216.780000001</v>
      </c>
      <c r="H32" s="5">
        <v>0</v>
      </c>
      <c r="I32" s="5">
        <v>347813959.43000001</v>
      </c>
      <c r="J32" s="7">
        <f t="shared" si="1"/>
        <v>1244890599.6118999</v>
      </c>
      <c r="K32" s="6">
        <v>121467463.53</v>
      </c>
      <c r="L32" s="6">
        <v>371578590.44999999</v>
      </c>
      <c r="M32" s="7">
        <v>750151123.02049994</v>
      </c>
      <c r="N32" s="20">
        <f t="shared" si="2"/>
        <v>2868502952.8224001</v>
      </c>
      <c r="O32" s="9">
        <f t="shared" si="3"/>
        <v>2488087776.6124001</v>
      </c>
      <c r="P32" s="1">
        <v>23</v>
      </c>
    </row>
    <row r="33" spans="1:16" ht="18" customHeight="1">
      <c r="A33" s="1">
        <v>24</v>
      </c>
      <c r="B33" s="29" t="s">
        <v>47</v>
      </c>
      <c r="C33" s="24">
        <v>20</v>
      </c>
      <c r="D33" s="5">
        <v>2445995326.2030001</v>
      </c>
      <c r="E33" s="5">
        <v>0</v>
      </c>
      <c r="F33" s="5">
        <f t="shared" si="0"/>
        <v>2445995326.2030001</v>
      </c>
      <c r="G33" s="5">
        <v>801444336.61000001</v>
      </c>
      <c r="H33" s="5">
        <v>2000000000</v>
      </c>
      <c r="I33" s="5">
        <v>0</v>
      </c>
      <c r="J33" s="14">
        <f>F33-G33-H33-I33</f>
        <v>-355449010.40700006</v>
      </c>
      <c r="K33" s="6">
        <v>182801816.43000001</v>
      </c>
      <c r="L33" s="6">
        <v>559205233.30999994</v>
      </c>
      <c r="M33" s="7">
        <f>6000807530.5969+355449010.41</f>
        <v>6356256541.0068998</v>
      </c>
      <c r="N33" s="20">
        <f t="shared" si="2"/>
        <v>9544258916.9498997</v>
      </c>
      <c r="O33" s="9">
        <f t="shared" si="3"/>
        <v>6742814580.3399</v>
      </c>
      <c r="P33" s="1">
        <v>24</v>
      </c>
    </row>
    <row r="34" spans="1:16" ht="18" customHeight="1">
      <c r="A34" s="1">
        <v>25</v>
      </c>
      <c r="B34" s="29" t="s">
        <v>48</v>
      </c>
      <c r="C34" s="24">
        <v>13</v>
      </c>
      <c r="D34" s="5">
        <v>1683820276.135</v>
      </c>
      <c r="E34" s="5">
        <v>0</v>
      </c>
      <c r="F34" s="5">
        <f t="shared" si="0"/>
        <v>1683820276.135</v>
      </c>
      <c r="G34" s="5">
        <v>25749719.260000002</v>
      </c>
      <c r="H34" s="5">
        <v>101637860.22</v>
      </c>
      <c r="I34" s="5">
        <v>124304116.61</v>
      </c>
      <c r="J34" s="7">
        <f t="shared" si="1"/>
        <v>1432128580.0450001</v>
      </c>
      <c r="K34" s="6">
        <v>125840553.22</v>
      </c>
      <c r="L34" s="6">
        <v>384956218.13999999</v>
      </c>
      <c r="M34" s="7">
        <v>706323376.65330005</v>
      </c>
      <c r="N34" s="20">
        <f t="shared" si="2"/>
        <v>2900940424.1483002</v>
      </c>
      <c r="O34" s="9">
        <f t="shared" si="3"/>
        <v>2649248728.0583</v>
      </c>
      <c r="P34" s="1">
        <v>25</v>
      </c>
    </row>
    <row r="35" spans="1:16" ht="18" customHeight="1">
      <c r="A35" s="1">
        <v>26</v>
      </c>
      <c r="B35" s="29" t="s">
        <v>49</v>
      </c>
      <c r="C35" s="24">
        <v>25</v>
      </c>
      <c r="D35" s="5">
        <v>2162792174.2529998</v>
      </c>
      <c r="E35" s="5">
        <v>0</v>
      </c>
      <c r="F35" s="5">
        <f t="shared" si="0"/>
        <v>2162792174.2529998</v>
      </c>
      <c r="G35" s="5">
        <v>37896198.899999999</v>
      </c>
      <c r="H35" s="5">
        <v>275631992.38</v>
      </c>
      <c r="I35" s="5">
        <v>185280671.81999999</v>
      </c>
      <c r="J35" s="7">
        <f t="shared" si="1"/>
        <v>1663983311.1529996</v>
      </c>
      <c r="K35" s="6">
        <v>161636587.69</v>
      </c>
      <c r="L35" s="6">
        <v>494459122.41000003</v>
      </c>
      <c r="M35" s="7">
        <v>869579788.87720001</v>
      </c>
      <c r="N35" s="20">
        <f t="shared" si="2"/>
        <v>3688467673.2301998</v>
      </c>
      <c r="O35" s="9">
        <f t="shared" si="3"/>
        <v>3189658810.1301999</v>
      </c>
      <c r="P35" s="1">
        <v>26</v>
      </c>
    </row>
    <row r="36" spans="1:16" ht="18" customHeight="1">
      <c r="A36" s="1">
        <v>27</v>
      </c>
      <c r="B36" s="29" t="s">
        <v>50</v>
      </c>
      <c r="C36" s="24">
        <v>20</v>
      </c>
      <c r="D36" s="5">
        <v>1696326012.2969</v>
      </c>
      <c r="E36" s="5">
        <v>0</v>
      </c>
      <c r="F36" s="5">
        <f t="shared" si="0"/>
        <v>1696326012.2969</v>
      </c>
      <c r="G36" s="5">
        <v>80055430.280000001</v>
      </c>
      <c r="H36" s="5">
        <v>0</v>
      </c>
      <c r="I36" s="5">
        <v>1133331119.97</v>
      </c>
      <c r="J36" s="7">
        <f t="shared" si="1"/>
        <v>482939462.04690003</v>
      </c>
      <c r="K36" s="6">
        <v>126775171.23</v>
      </c>
      <c r="L36" s="6">
        <v>387815288.64999998</v>
      </c>
      <c r="M36" s="7">
        <v>881414051.45889997</v>
      </c>
      <c r="N36" s="20">
        <f t="shared" si="2"/>
        <v>3092330523.6357999</v>
      </c>
      <c r="O36" s="9">
        <f t="shared" si="3"/>
        <v>1878943973.3857999</v>
      </c>
      <c r="P36" s="1">
        <v>27</v>
      </c>
    </row>
    <row r="37" spans="1:16" ht="18" customHeight="1">
      <c r="A37" s="1">
        <v>28</v>
      </c>
      <c r="B37" s="29" t="s">
        <v>51</v>
      </c>
      <c r="C37" s="24">
        <v>18</v>
      </c>
      <c r="D37" s="5">
        <v>1699686624.1045001</v>
      </c>
      <c r="E37" s="5">
        <v>1225834127.3829999</v>
      </c>
      <c r="F37" s="5">
        <f t="shared" si="0"/>
        <v>2925520751.4875002</v>
      </c>
      <c r="G37" s="5">
        <v>52689991.259999998</v>
      </c>
      <c r="H37" s="5">
        <v>725882360.59000003</v>
      </c>
      <c r="I37" s="5">
        <v>334417139.19999999</v>
      </c>
      <c r="J37" s="7">
        <f t="shared" si="1"/>
        <v>1812531260.4374998</v>
      </c>
      <c r="K37" s="6">
        <v>253598214.23980001</v>
      </c>
      <c r="L37" s="6">
        <v>810348353.02999997</v>
      </c>
      <c r="M37" s="7">
        <v>814937432.51180005</v>
      </c>
      <c r="N37" s="20">
        <f t="shared" si="2"/>
        <v>4804404751.2691002</v>
      </c>
      <c r="O37" s="9">
        <f t="shared" si="3"/>
        <v>3691415260.2191</v>
      </c>
      <c r="P37" s="1">
        <v>28</v>
      </c>
    </row>
    <row r="38" spans="1:16" ht="18" customHeight="1">
      <c r="A38" s="1">
        <v>29</v>
      </c>
      <c r="B38" s="29" t="s">
        <v>52</v>
      </c>
      <c r="C38" s="24">
        <v>30</v>
      </c>
      <c r="D38" s="5">
        <v>1665228984.7351999</v>
      </c>
      <c r="E38" s="5">
        <v>0</v>
      </c>
      <c r="F38" s="5">
        <f t="shared" si="0"/>
        <v>1665228984.7351999</v>
      </c>
      <c r="G38" s="5">
        <v>100877001.45999999</v>
      </c>
      <c r="H38" s="5">
        <v>945881467</v>
      </c>
      <c r="I38" s="5">
        <v>1375047323.53</v>
      </c>
      <c r="J38" s="14">
        <f>F38-G38-H38-I38</f>
        <v>-756576807.25480008</v>
      </c>
      <c r="K38" s="6">
        <v>124451130.36</v>
      </c>
      <c r="L38" s="6">
        <v>380705863.56</v>
      </c>
      <c r="M38" s="7">
        <f>56751085.3628+756576807.25</f>
        <v>813327892.6128</v>
      </c>
      <c r="N38" s="20">
        <f t="shared" si="2"/>
        <v>2983713871.2680001</v>
      </c>
      <c r="O38" s="9">
        <f t="shared" si="3"/>
        <v>561908079.27799988</v>
      </c>
      <c r="P38" s="1">
        <v>29</v>
      </c>
    </row>
    <row r="39" spans="1:16" ht="18" customHeight="1">
      <c r="A39" s="1">
        <v>30</v>
      </c>
      <c r="B39" s="29" t="s">
        <v>53</v>
      </c>
      <c r="C39" s="24">
        <v>33</v>
      </c>
      <c r="D39" s="5">
        <v>2047904466.8900001</v>
      </c>
      <c r="E39" s="5">
        <v>0</v>
      </c>
      <c r="F39" s="5">
        <f t="shared" si="0"/>
        <v>2047904466.8900001</v>
      </c>
      <c r="G39" s="5">
        <v>118990322.70999999</v>
      </c>
      <c r="H39" s="5">
        <v>99912935</v>
      </c>
      <c r="I39" s="5">
        <v>432682571.27999997</v>
      </c>
      <c r="J39" s="7">
        <f t="shared" si="1"/>
        <v>1396318637.9000001</v>
      </c>
      <c r="K39" s="6">
        <v>153050438.16999999</v>
      </c>
      <c r="L39" s="6">
        <v>468193411.06</v>
      </c>
      <c r="M39" s="7">
        <v>1262502910.4732001</v>
      </c>
      <c r="N39" s="20">
        <f t="shared" si="2"/>
        <v>3931651226.5931997</v>
      </c>
      <c r="O39" s="9">
        <f t="shared" si="3"/>
        <v>3280065397.6032</v>
      </c>
      <c r="P39" s="1">
        <v>30</v>
      </c>
    </row>
    <row r="40" spans="1:16" ht="18" customHeight="1">
      <c r="A40" s="1">
        <v>31</v>
      </c>
      <c r="B40" s="29" t="s">
        <v>54</v>
      </c>
      <c r="C40" s="24">
        <v>17</v>
      </c>
      <c r="D40" s="5">
        <v>1906666545.0880001</v>
      </c>
      <c r="E40" s="5">
        <v>0</v>
      </c>
      <c r="F40" s="5">
        <f t="shared" si="0"/>
        <v>1906666545.0880001</v>
      </c>
      <c r="G40" s="5">
        <v>20502517.039999999</v>
      </c>
      <c r="H40" s="5">
        <v>609914612.08000004</v>
      </c>
      <c r="I40" s="5">
        <v>519359488.18000001</v>
      </c>
      <c r="J40" s="7">
        <f t="shared" si="1"/>
        <v>756889927.78799987</v>
      </c>
      <c r="K40" s="6">
        <v>142495001.53999999</v>
      </c>
      <c r="L40" s="6">
        <v>435903494.49000001</v>
      </c>
      <c r="M40" s="7">
        <v>825978889.87660003</v>
      </c>
      <c r="N40" s="20">
        <f t="shared" si="2"/>
        <v>3311043930.9946003</v>
      </c>
      <c r="O40" s="9">
        <f t="shared" si="3"/>
        <v>2161267313.6946001</v>
      </c>
      <c r="P40" s="1">
        <v>31</v>
      </c>
    </row>
    <row r="41" spans="1:16" ht="18" customHeight="1">
      <c r="A41" s="1">
        <v>32</v>
      </c>
      <c r="B41" s="29" t="s">
        <v>55</v>
      </c>
      <c r="C41" s="24">
        <v>23</v>
      </c>
      <c r="D41" s="5">
        <v>1969135379.2060001</v>
      </c>
      <c r="E41" s="5">
        <v>5231515028.9300003</v>
      </c>
      <c r="F41" s="5">
        <f t="shared" si="0"/>
        <v>7200650408.1360006</v>
      </c>
      <c r="G41" s="5">
        <v>56731329.130000003</v>
      </c>
      <c r="H41" s="5">
        <v>0</v>
      </c>
      <c r="I41" s="5">
        <v>1846340131.4300001</v>
      </c>
      <c r="J41" s="7">
        <f t="shared" si="1"/>
        <v>5297578947.5760002</v>
      </c>
      <c r="K41" s="6">
        <v>748828611.7744</v>
      </c>
      <c r="L41" s="6">
        <v>1914051045.79</v>
      </c>
      <c r="M41" s="7">
        <v>1490878959.1826999</v>
      </c>
      <c r="N41" s="20">
        <f t="shared" si="2"/>
        <v>11354409024.883101</v>
      </c>
      <c r="O41" s="9">
        <f t="shared" si="3"/>
        <v>9451337564.3230991</v>
      </c>
      <c r="P41" s="1">
        <v>32</v>
      </c>
    </row>
    <row r="42" spans="1:16" ht="18" customHeight="1">
      <c r="A42" s="1">
        <v>33</v>
      </c>
      <c r="B42" s="29" t="s">
        <v>56</v>
      </c>
      <c r="C42" s="24">
        <v>23</v>
      </c>
      <c r="D42" s="5">
        <v>2012277594.0857999</v>
      </c>
      <c r="E42" s="5">
        <v>0</v>
      </c>
      <c r="F42" s="5">
        <f t="shared" si="0"/>
        <v>2012277594.0857999</v>
      </c>
      <c r="G42" s="5">
        <v>35429982.289999999</v>
      </c>
      <c r="H42" s="5">
        <v>0</v>
      </c>
      <c r="I42" s="5">
        <v>180785264.80000001</v>
      </c>
      <c r="J42" s="7">
        <f t="shared" si="1"/>
        <v>1796062346.9958</v>
      </c>
      <c r="K42" s="6">
        <v>150387858.65000001</v>
      </c>
      <c r="L42" s="6">
        <v>460048369.44</v>
      </c>
      <c r="M42" s="7">
        <v>838644165.54130006</v>
      </c>
      <c r="N42" s="20">
        <f t="shared" si="2"/>
        <v>3461357987.7171001</v>
      </c>
      <c r="O42" s="9">
        <f t="shared" si="3"/>
        <v>3245142740.6271</v>
      </c>
      <c r="P42" s="1">
        <v>33</v>
      </c>
    </row>
    <row r="43" spans="1:16" ht="18" customHeight="1">
      <c r="A43" s="1">
        <v>34</v>
      </c>
      <c r="B43" s="29" t="s">
        <v>57</v>
      </c>
      <c r="C43" s="24">
        <v>16</v>
      </c>
      <c r="D43" s="5">
        <v>1758814692.0308001</v>
      </c>
      <c r="E43" s="5">
        <v>0</v>
      </c>
      <c r="F43" s="5">
        <f t="shared" si="0"/>
        <v>1758814692.0308001</v>
      </c>
      <c r="G43" s="5">
        <v>20230506.57</v>
      </c>
      <c r="H43" s="5">
        <v>0</v>
      </c>
      <c r="I43" s="5">
        <v>516032835.57999998</v>
      </c>
      <c r="J43" s="7">
        <f t="shared" si="1"/>
        <v>1222551349.8808002</v>
      </c>
      <c r="K43" s="6">
        <v>131445271.8</v>
      </c>
      <c r="L43" s="6">
        <v>402101496.13999999</v>
      </c>
      <c r="M43" s="7">
        <v>730747842.63820004</v>
      </c>
      <c r="N43" s="20">
        <f t="shared" si="2"/>
        <v>3023109302.6090002</v>
      </c>
      <c r="O43" s="9">
        <f t="shared" si="3"/>
        <v>2486845960.4590006</v>
      </c>
      <c r="P43" s="1">
        <v>34</v>
      </c>
    </row>
    <row r="44" spans="1:16" ht="18" customHeight="1">
      <c r="A44" s="1">
        <v>35</v>
      </c>
      <c r="B44" s="29" t="s">
        <v>58</v>
      </c>
      <c r="C44" s="24">
        <v>17</v>
      </c>
      <c r="D44" s="5">
        <v>1813112169.3401999</v>
      </c>
      <c r="E44" s="5">
        <v>0</v>
      </c>
      <c r="F44" s="5">
        <f t="shared" si="0"/>
        <v>1813112169.3401999</v>
      </c>
      <c r="G44" s="5">
        <v>33223488.059999999</v>
      </c>
      <c r="H44" s="5">
        <v>0</v>
      </c>
      <c r="I44" s="5">
        <v>89972595.590000004</v>
      </c>
      <c r="J44" s="7">
        <f t="shared" si="1"/>
        <v>1689916085.6902001</v>
      </c>
      <c r="K44" s="6">
        <v>135503201.66</v>
      </c>
      <c r="L44" s="6">
        <v>414515024.94999999</v>
      </c>
      <c r="M44" s="7">
        <v>740993913.09430003</v>
      </c>
      <c r="N44" s="20">
        <f t="shared" si="2"/>
        <v>3104124309.0445004</v>
      </c>
      <c r="O44" s="9">
        <f t="shared" si="3"/>
        <v>2980928225.3944998</v>
      </c>
      <c r="P44" s="1">
        <v>35</v>
      </c>
    </row>
    <row r="45" spans="1:16" ht="18" customHeight="1" thickBot="1">
      <c r="A45" s="1">
        <v>36</v>
      </c>
      <c r="B45" s="29" t="s">
        <v>59</v>
      </c>
      <c r="C45" s="24">
        <v>14</v>
      </c>
      <c r="D45" s="5">
        <v>1816973568.8419001</v>
      </c>
      <c r="E45" s="5">
        <v>0</v>
      </c>
      <c r="F45" s="5">
        <f t="shared" si="0"/>
        <v>1816973568.8419001</v>
      </c>
      <c r="G45" s="5">
        <v>21206820.609999999</v>
      </c>
      <c r="H45" s="5">
        <v>488822936.86000001</v>
      </c>
      <c r="I45" s="5">
        <v>518487915.94999999</v>
      </c>
      <c r="J45" s="7">
        <f t="shared" si="1"/>
        <v>788455895.42190003</v>
      </c>
      <c r="K45" s="6">
        <v>135791783.91999999</v>
      </c>
      <c r="L45" s="6">
        <v>415397820.92000002</v>
      </c>
      <c r="M45" s="7">
        <v>797549464.82369995</v>
      </c>
      <c r="N45" s="20">
        <f t="shared" si="2"/>
        <v>3165712638.5056</v>
      </c>
      <c r="O45" s="9">
        <f t="shared" si="3"/>
        <v>2137194965.0855999</v>
      </c>
      <c r="P45" s="1">
        <v>36</v>
      </c>
    </row>
    <row r="46" spans="1:16" ht="18" customHeight="1" thickTop="1" thickBot="1">
      <c r="A46" s="1"/>
      <c r="B46" s="111" t="s">
        <v>879</v>
      </c>
      <c r="C46" s="112"/>
      <c r="D46" s="10">
        <f>SUM(D10:D45)</f>
        <v>69238228384.635101</v>
      </c>
      <c r="E46" s="10">
        <f t="shared" ref="E46:O46" si="4">SUM(E10:E45)</f>
        <v>25126591181.0588</v>
      </c>
      <c r="F46" s="10">
        <f>SUM(F10:F45)</f>
        <v>94364819565.693924</v>
      </c>
      <c r="G46" s="10">
        <f t="shared" si="4"/>
        <v>2899838452.6400013</v>
      </c>
      <c r="H46" s="10">
        <f t="shared" si="4"/>
        <v>9585134311.170002</v>
      </c>
      <c r="I46" s="10">
        <f t="shared" si="4"/>
        <v>17668540486.603802</v>
      </c>
      <c r="J46" s="10">
        <f t="shared" si="4"/>
        <v>64211306315.280098</v>
      </c>
      <c r="K46" s="10">
        <f t="shared" si="4"/>
        <v>8068262200.0592995</v>
      </c>
      <c r="L46" s="10">
        <f t="shared" si="4"/>
        <v>23554913958.440002</v>
      </c>
      <c r="M46" s="10">
        <f>SUM(M10:M45)</f>
        <v>37752603656.579895</v>
      </c>
      <c r="N46" s="10">
        <f t="shared" si="4"/>
        <v>163740599380.77313</v>
      </c>
      <c r="O46" s="10">
        <f t="shared" si="4"/>
        <v>133587086130.3593</v>
      </c>
    </row>
    <row r="47" spans="1:16" ht="13.5" thickTop="1">
      <c r="B47" t="s">
        <v>18</v>
      </c>
      <c r="I47" s="30"/>
      <c r="J47" s="30"/>
      <c r="K47" s="30"/>
      <c r="L47" s="31"/>
      <c r="M47" s="32"/>
    </row>
    <row r="48" spans="1:16">
      <c r="B48" t="s">
        <v>911</v>
      </c>
      <c r="I48" s="31"/>
      <c r="J48" s="30"/>
      <c r="K48" s="30"/>
    </row>
    <row r="49" spans="1:15">
      <c r="C49" s="21" t="s">
        <v>22</v>
      </c>
      <c r="K49" s="30"/>
      <c r="L49" s="34"/>
      <c r="M49" s="30"/>
      <c r="O49" s="31"/>
    </row>
    <row r="50" spans="1:15">
      <c r="C50" s="21"/>
      <c r="J50" s="30"/>
      <c r="K50" s="31"/>
    </row>
    <row r="53" spans="1:15" ht="20.25">
      <c r="A53" s="26"/>
    </row>
  </sheetData>
  <mergeCells count="18">
    <mergeCell ref="A1:P1"/>
    <mergeCell ref="L7:L8"/>
    <mergeCell ref="A4:O4"/>
    <mergeCell ref="A7:A8"/>
    <mergeCell ref="P7:P8"/>
    <mergeCell ref="D5:O5"/>
    <mergeCell ref="J7:J8"/>
    <mergeCell ref="M7:M8"/>
    <mergeCell ref="N7:N8"/>
    <mergeCell ref="O7:O8"/>
    <mergeCell ref="K7:K8"/>
    <mergeCell ref="B46:C46"/>
    <mergeCell ref="G7:I7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4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17"/>
  <sheetViews>
    <sheetView topLeftCell="B4" workbookViewId="0">
      <pane xSplit="3" ySplit="3" topLeftCell="E412" activePane="bottomRight" state="frozen"/>
      <selection activeCell="B4" sqref="B4"/>
      <selection pane="topRight" activeCell="E4" sqref="E4"/>
      <selection pane="bottomLeft" activeCell="B7" sqref="B7"/>
      <selection pane="bottomRight" activeCell="B414" sqref="B414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8" width="22" customWidth="1"/>
    <col min="9" max="9" width="18.42578125" customWidth="1"/>
    <col min="10" max="10" width="19.7109375" bestFit="1" customWidth="1"/>
    <col min="11" max="11" width="0.7109375" customWidth="1"/>
    <col min="12" max="12" width="4.7109375" style="17" customWidth="1"/>
    <col min="13" max="13" width="13" customWidth="1"/>
    <col min="14" max="14" width="9.42578125" bestFit="1" customWidth="1"/>
    <col min="15" max="15" width="22.28515625" customWidth="1"/>
    <col min="16" max="16" width="18.7109375" customWidth="1"/>
    <col min="17" max="19" width="21.85546875" customWidth="1"/>
    <col min="20" max="20" width="18.7109375" customWidth="1"/>
    <col min="21" max="21" width="22.140625" bestFit="1" customWidth="1"/>
  </cols>
  <sheetData>
    <row r="1" spans="1:21" ht="26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6.25" hidden="1">
      <c r="A2" s="27"/>
      <c r="B2" s="27"/>
      <c r="C2" s="27"/>
      <c r="D2" s="27"/>
      <c r="E2" s="27"/>
      <c r="F2" s="27"/>
      <c r="G2" s="27"/>
      <c r="H2" s="79"/>
      <c r="I2" s="27"/>
      <c r="J2" s="27"/>
      <c r="K2" s="27"/>
      <c r="L2" s="27"/>
      <c r="M2" s="27"/>
      <c r="N2" s="27"/>
      <c r="O2" s="27"/>
      <c r="P2" s="27"/>
      <c r="Q2" s="27"/>
      <c r="R2" s="27"/>
      <c r="S2" s="79"/>
      <c r="T2" s="27"/>
      <c r="U2" s="27"/>
    </row>
    <row r="3" spans="1:21" ht="18">
      <c r="K3" s="23" t="s">
        <v>15</v>
      </c>
    </row>
    <row r="4" spans="1:21" ht="45" customHeight="1">
      <c r="B4" s="124" t="s">
        <v>913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</row>
    <row r="5" spans="1:21">
      <c r="K5" s="17">
        <v>0</v>
      </c>
    </row>
    <row r="6" spans="1:21" ht="91.5" customHeight="1">
      <c r="A6" s="13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23</v>
      </c>
      <c r="G6" s="3" t="s">
        <v>880</v>
      </c>
      <c r="H6" s="91" t="s">
        <v>903</v>
      </c>
      <c r="I6" s="3" t="s">
        <v>10</v>
      </c>
      <c r="J6" s="3" t="s">
        <v>16</v>
      </c>
      <c r="K6" s="11"/>
      <c r="L6" s="18"/>
      <c r="M6" s="3" t="s">
        <v>8</v>
      </c>
      <c r="N6" s="3" t="s">
        <v>0</v>
      </c>
      <c r="O6" s="3" t="s">
        <v>9</v>
      </c>
      <c r="P6" s="3" t="s">
        <v>5</v>
      </c>
      <c r="Q6" s="3" t="s">
        <v>23</v>
      </c>
      <c r="R6" s="3" t="s">
        <v>880</v>
      </c>
      <c r="S6" s="91" t="s">
        <v>903</v>
      </c>
      <c r="T6" s="3" t="s">
        <v>10</v>
      </c>
      <c r="U6" s="3" t="s">
        <v>16</v>
      </c>
    </row>
    <row r="7" spans="1:21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4" t="s">
        <v>4</v>
      </c>
      <c r="K7" s="11"/>
      <c r="L7" s="18"/>
      <c r="M7" s="4"/>
      <c r="N7" s="4"/>
      <c r="O7" s="4"/>
      <c r="P7" s="4" t="s">
        <v>4</v>
      </c>
      <c r="Q7" s="4" t="s">
        <v>4</v>
      </c>
      <c r="R7" s="4" t="s">
        <v>4</v>
      </c>
      <c r="S7" s="4" t="s">
        <v>4</v>
      </c>
      <c r="T7" s="4" t="s">
        <v>4</v>
      </c>
      <c r="U7" s="4" t="s">
        <v>4</v>
      </c>
    </row>
    <row r="8" spans="1:21" ht="24.95" customHeight="1">
      <c r="A8" s="129">
        <v>1</v>
      </c>
      <c r="B8" s="125" t="s">
        <v>24</v>
      </c>
      <c r="C8" s="1">
        <v>1</v>
      </c>
      <c r="D8" s="5" t="s">
        <v>63</v>
      </c>
      <c r="E8" s="5">
        <v>56761675.550499998</v>
      </c>
      <c r="F8" s="5">
        <v>12976895.613500001</v>
      </c>
      <c r="G8" s="5">
        <v>0</v>
      </c>
      <c r="H8" s="5">
        <v>4242092.0773</v>
      </c>
      <c r="I8" s="5">
        <v>23767131.941599999</v>
      </c>
      <c r="J8" s="6">
        <f>E8+F8+G8+H8+I8</f>
        <v>97747795.182899997</v>
      </c>
      <c r="K8" s="11"/>
      <c r="L8" s="128">
        <v>19</v>
      </c>
      <c r="M8" s="125" t="s">
        <v>42</v>
      </c>
      <c r="N8" s="12">
        <v>26</v>
      </c>
      <c r="O8" s="5" t="s">
        <v>444</v>
      </c>
      <c r="P8" s="5">
        <v>60089752.286799997</v>
      </c>
      <c r="Q8" s="5">
        <v>13737762.941400001</v>
      </c>
      <c r="R8" s="5">
        <v>0</v>
      </c>
      <c r="S8" s="5">
        <v>4490816.3762999997</v>
      </c>
      <c r="T8" s="5">
        <v>29598585.966899998</v>
      </c>
      <c r="U8" s="7">
        <f>P8+Q8+R8+S8+T8</f>
        <v>107916917.57139999</v>
      </c>
    </row>
    <row r="9" spans="1:21" ht="24.95" customHeight="1">
      <c r="A9" s="129"/>
      <c r="B9" s="126"/>
      <c r="C9" s="1">
        <v>2</v>
      </c>
      <c r="D9" s="5" t="s">
        <v>64</v>
      </c>
      <c r="E9" s="5">
        <v>94699461.265799999</v>
      </c>
      <c r="F9" s="5">
        <v>21650259.820300002</v>
      </c>
      <c r="G9" s="5">
        <v>0</v>
      </c>
      <c r="H9" s="5">
        <v>7077378.0102000004</v>
      </c>
      <c r="I9" s="5">
        <v>41685865.381099999</v>
      </c>
      <c r="J9" s="6">
        <f t="shared" ref="J9:J72" si="0">E9+F9+G9+H9+I9</f>
        <v>165112964.4774</v>
      </c>
      <c r="K9" s="11"/>
      <c r="L9" s="128"/>
      <c r="M9" s="126"/>
      <c r="N9" s="12">
        <v>27</v>
      </c>
      <c r="O9" s="5" t="s">
        <v>445</v>
      </c>
      <c r="P9" s="5">
        <v>58847919.2993</v>
      </c>
      <c r="Q9" s="5">
        <v>13453854.179099999</v>
      </c>
      <c r="R9" s="5">
        <v>0</v>
      </c>
      <c r="S9" s="5">
        <v>4398007.8073000005</v>
      </c>
      <c r="T9" s="5">
        <v>31500713.9749</v>
      </c>
      <c r="U9" s="7">
        <f t="shared" ref="U9:U72" si="1">P9+Q9+R9+S9+T9</f>
        <v>108200495.2606</v>
      </c>
    </row>
    <row r="10" spans="1:21" ht="24.95" customHeight="1">
      <c r="A10" s="129"/>
      <c r="B10" s="126"/>
      <c r="C10" s="1">
        <v>3</v>
      </c>
      <c r="D10" s="5" t="s">
        <v>65</v>
      </c>
      <c r="E10" s="5">
        <v>66631497.397799999</v>
      </c>
      <c r="F10" s="5">
        <v>15233341.474099999</v>
      </c>
      <c r="G10" s="5">
        <v>0</v>
      </c>
      <c r="H10" s="5">
        <v>4979714.6485000001</v>
      </c>
      <c r="I10" s="5">
        <v>27319454.974100001</v>
      </c>
      <c r="J10" s="6">
        <f t="shared" si="0"/>
        <v>114164008.49449998</v>
      </c>
      <c r="K10" s="11"/>
      <c r="L10" s="128"/>
      <c r="M10" s="126"/>
      <c r="N10" s="12">
        <v>28</v>
      </c>
      <c r="O10" s="5" t="s">
        <v>446</v>
      </c>
      <c r="P10" s="5">
        <v>58901189.759199999</v>
      </c>
      <c r="Q10" s="5">
        <v>13466032.910499999</v>
      </c>
      <c r="R10" s="5">
        <v>0</v>
      </c>
      <c r="S10" s="5">
        <v>4401988.9829000002</v>
      </c>
      <c r="T10" s="5">
        <v>31048843.169799998</v>
      </c>
      <c r="U10" s="7">
        <f t="shared" si="1"/>
        <v>107818054.82239999</v>
      </c>
    </row>
    <row r="11" spans="1:21" ht="24.95" customHeight="1">
      <c r="A11" s="129"/>
      <c r="B11" s="126"/>
      <c r="C11" s="1">
        <v>4</v>
      </c>
      <c r="D11" s="5" t="s">
        <v>66</v>
      </c>
      <c r="E11" s="5">
        <v>67890279.266599998</v>
      </c>
      <c r="F11" s="5">
        <v>15521125.102</v>
      </c>
      <c r="G11" s="5">
        <v>0</v>
      </c>
      <c r="H11" s="5">
        <v>5073789.8945000004</v>
      </c>
      <c r="I11" s="5">
        <v>28560145.621599998</v>
      </c>
      <c r="J11" s="6">
        <f t="shared" si="0"/>
        <v>117045339.8847</v>
      </c>
      <c r="K11" s="11"/>
      <c r="L11" s="128"/>
      <c r="M11" s="126"/>
      <c r="N11" s="12">
        <v>29</v>
      </c>
      <c r="O11" s="5" t="s">
        <v>447</v>
      </c>
      <c r="P11" s="5">
        <v>69807684.595599994</v>
      </c>
      <c r="Q11" s="5">
        <v>15959483.705</v>
      </c>
      <c r="R11" s="5">
        <v>0</v>
      </c>
      <c r="S11" s="5">
        <v>5217087.4606999997</v>
      </c>
      <c r="T11" s="5">
        <v>35907162.319600001</v>
      </c>
      <c r="U11" s="7">
        <f t="shared" si="1"/>
        <v>126891418.0809</v>
      </c>
    </row>
    <row r="12" spans="1:21" ht="24.95" customHeight="1">
      <c r="A12" s="129"/>
      <c r="B12" s="126"/>
      <c r="C12" s="1">
        <v>5</v>
      </c>
      <c r="D12" s="5" t="s">
        <v>67</v>
      </c>
      <c r="E12" s="5">
        <v>61793450.516800001</v>
      </c>
      <c r="F12" s="5">
        <v>14127263.671800001</v>
      </c>
      <c r="G12" s="5">
        <v>0</v>
      </c>
      <c r="H12" s="5">
        <v>4618142.5111999996</v>
      </c>
      <c r="I12" s="5">
        <v>25494923.2313</v>
      </c>
      <c r="J12" s="6">
        <f t="shared" si="0"/>
        <v>106033779.9311</v>
      </c>
      <c r="K12" s="11"/>
      <c r="L12" s="128"/>
      <c r="M12" s="126"/>
      <c r="N12" s="12">
        <v>30</v>
      </c>
      <c r="O12" s="5" t="s">
        <v>448</v>
      </c>
      <c r="P12" s="5">
        <v>70353788.555500001</v>
      </c>
      <c r="Q12" s="5">
        <v>16084334.3902</v>
      </c>
      <c r="R12" s="5">
        <v>0</v>
      </c>
      <c r="S12" s="5">
        <v>5257900.6195</v>
      </c>
      <c r="T12" s="5">
        <v>35419778.4793</v>
      </c>
      <c r="U12" s="7">
        <f t="shared" si="1"/>
        <v>127115802.04449999</v>
      </c>
    </row>
    <row r="13" spans="1:21" ht="24.95" customHeight="1">
      <c r="A13" s="129"/>
      <c r="B13" s="126"/>
      <c r="C13" s="1">
        <v>6</v>
      </c>
      <c r="D13" s="5" t="s">
        <v>68</v>
      </c>
      <c r="E13" s="5">
        <v>63816662.033399999</v>
      </c>
      <c r="F13" s="5">
        <v>14589811.762599999</v>
      </c>
      <c r="G13" s="5">
        <v>0</v>
      </c>
      <c r="H13" s="5">
        <v>4769347.5181999998</v>
      </c>
      <c r="I13" s="5">
        <v>26386487.325399999</v>
      </c>
      <c r="J13" s="6">
        <f t="shared" si="0"/>
        <v>109562308.63959999</v>
      </c>
      <c r="K13" s="11"/>
      <c r="L13" s="128"/>
      <c r="M13" s="126"/>
      <c r="N13" s="12">
        <v>31</v>
      </c>
      <c r="O13" s="5" t="s">
        <v>48</v>
      </c>
      <c r="P13" s="5">
        <v>121639835.9417</v>
      </c>
      <c r="Q13" s="5">
        <v>27809387.903900001</v>
      </c>
      <c r="R13" s="5">
        <v>0</v>
      </c>
      <c r="S13" s="5">
        <v>9090770.8297000006</v>
      </c>
      <c r="T13" s="5">
        <v>57105668.9903</v>
      </c>
      <c r="U13" s="7">
        <f t="shared" si="1"/>
        <v>215645663.6656</v>
      </c>
    </row>
    <row r="14" spans="1:21" ht="24.95" customHeight="1">
      <c r="A14" s="129"/>
      <c r="B14" s="126"/>
      <c r="C14" s="1">
        <v>7</v>
      </c>
      <c r="D14" s="5" t="s">
        <v>69</v>
      </c>
      <c r="E14" s="5">
        <v>61919255.174699999</v>
      </c>
      <c r="F14" s="5">
        <v>14156025.224300001</v>
      </c>
      <c r="G14" s="5">
        <v>0</v>
      </c>
      <c r="H14" s="5">
        <v>4627544.5405999999</v>
      </c>
      <c r="I14" s="5">
        <v>25311920.652800001</v>
      </c>
      <c r="J14" s="6">
        <f t="shared" si="0"/>
        <v>106014745.59240001</v>
      </c>
      <c r="K14" s="11"/>
      <c r="L14" s="128"/>
      <c r="M14" s="126"/>
      <c r="N14" s="12">
        <v>32</v>
      </c>
      <c r="O14" s="5" t="s">
        <v>449</v>
      </c>
      <c r="P14" s="5">
        <v>60926707.991800003</v>
      </c>
      <c r="Q14" s="5">
        <v>13929108.364399999</v>
      </c>
      <c r="R14" s="5">
        <v>0</v>
      </c>
      <c r="S14" s="5">
        <v>4553366.3826000001</v>
      </c>
      <c r="T14" s="5">
        <v>31548177.967700001</v>
      </c>
      <c r="U14" s="7">
        <f t="shared" si="1"/>
        <v>110957360.70650001</v>
      </c>
    </row>
    <row r="15" spans="1:21" ht="24.95" customHeight="1">
      <c r="A15" s="129"/>
      <c r="B15" s="126"/>
      <c r="C15" s="1">
        <v>8</v>
      </c>
      <c r="D15" s="5" t="s">
        <v>70</v>
      </c>
      <c r="E15" s="5">
        <v>60375134.826300003</v>
      </c>
      <c r="F15" s="5">
        <v>13803007.305400001</v>
      </c>
      <c r="G15" s="5">
        <v>0</v>
      </c>
      <c r="H15" s="5">
        <v>4512144.4818000002</v>
      </c>
      <c r="I15" s="5">
        <v>24161003.786499999</v>
      </c>
      <c r="J15" s="6">
        <f t="shared" si="0"/>
        <v>102851290.40000001</v>
      </c>
      <c r="K15" s="11"/>
      <c r="L15" s="128"/>
      <c r="M15" s="126"/>
      <c r="N15" s="12">
        <v>33</v>
      </c>
      <c r="O15" s="5" t="s">
        <v>450</v>
      </c>
      <c r="P15" s="5">
        <v>60297398.962399997</v>
      </c>
      <c r="Q15" s="5">
        <v>13785235.275599999</v>
      </c>
      <c r="R15" s="5">
        <v>0</v>
      </c>
      <c r="S15" s="5">
        <v>4506334.8808000004</v>
      </c>
      <c r="T15" s="5">
        <v>29245834.478599999</v>
      </c>
      <c r="U15" s="7">
        <f t="shared" si="1"/>
        <v>107834803.59739998</v>
      </c>
    </row>
    <row r="16" spans="1:21" ht="24.95" customHeight="1">
      <c r="A16" s="129"/>
      <c r="B16" s="126"/>
      <c r="C16" s="1">
        <v>9</v>
      </c>
      <c r="D16" s="5" t="s">
        <v>71</v>
      </c>
      <c r="E16" s="5">
        <v>65136172.732100002</v>
      </c>
      <c r="F16" s="5">
        <v>14891479.2597</v>
      </c>
      <c r="G16" s="5">
        <v>0</v>
      </c>
      <c r="H16" s="5">
        <v>4867961.3421</v>
      </c>
      <c r="I16" s="5">
        <v>26963871.5053</v>
      </c>
      <c r="J16" s="6">
        <f t="shared" si="0"/>
        <v>111859484.8392</v>
      </c>
      <c r="K16" s="11"/>
      <c r="L16" s="128"/>
      <c r="M16" s="126"/>
      <c r="N16" s="12">
        <v>34</v>
      </c>
      <c r="O16" s="5" t="s">
        <v>451</v>
      </c>
      <c r="P16" s="5">
        <v>72177513.707100004</v>
      </c>
      <c r="Q16" s="5">
        <v>16501275.7629</v>
      </c>
      <c r="R16" s="5">
        <v>0</v>
      </c>
      <c r="S16" s="5">
        <v>5394196.9840000002</v>
      </c>
      <c r="T16" s="5">
        <v>36209787.7535</v>
      </c>
      <c r="U16" s="7">
        <f t="shared" si="1"/>
        <v>130282774.2075</v>
      </c>
    </row>
    <row r="17" spans="1:21" ht="24.95" customHeight="1">
      <c r="A17" s="129"/>
      <c r="B17" s="126"/>
      <c r="C17" s="1">
        <v>10</v>
      </c>
      <c r="D17" s="5" t="s">
        <v>72</v>
      </c>
      <c r="E17" s="5">
        <v>66100035.571999997</v>
      </c>
      <c r="F17" s="5">
        <v>15111838.284299999</v>
      </c>
      <c r="G17" s="5">
        <v>0</v>
      </c>
      <c r="H17" s="5">
        <v>4939995.7717000004</v>
      </c>
      <c r="I17" s="5">
        <v>27955687.708299998</v>
      </c>
      <c r="J17" s="6">
        <f t="shared" si="0"/>
        <v>114107557.33629999</v>
      </c>
      <c r="K17" s="11"/>
      <c r="L17" s="128"/>
      <c r="M17" s="126"/>
      <c r="N17" s="12">
        <v>35</v>
      </c>
      <c r="O17" s="5" t="s">
        <v>452</v>
      </c>
      <c r="P17" s="5">
        <v>59553405.703699999</v>
      </c>
      <c r="Q17" s="5">
        <v>13615142.9948</v>
      </c>
      <c r="R17" s="5">
        <v>0</v>
      </c>
      <c r="S17" s="5">
        <v>4450732.4364</v>
      </c>
      <c r="T17" s="5">
        <v>31274495.374299999</v>
      </c>
      <c r="U17" s="7">
        <f t="shared" si="1"/>
        <v>108893776.50919999</v>
      </c>
    </row>
    <row r="18" spans="1:21" ht="24.95" customHeight="1">
      <c r="A18" s="129"/>
      <c r="B18" s="126"/>
      <c r="C18" s="1">
        <v>11</v>
      </c>
      <c r="D18" s="5" t="s">
        <v>73</v>
      </c>
      <c r="E18" s="5">
        <v>72285676.1461</v>
      </c>
      <c r="F18" s="5">
        <v>16526003.9385</v>
      </c>
      <c r="G18" s="5">
        <v>0</v>
      </c>
      <c r="H18" s="5">
        <v>5402280.5196000002</v>
      </c>
      <c r="I18" s="5">
        <v>31563914.035500001</v>
      </c>
      <c r="J18" s="6">
        <f t="shared" si="0"/>
        <v>125777874.63970001</v>
      </c>
      <c r="K18" s="11"/>
      <c r="L18" s="128"/>
      <c r="M18" s="126"/>
      <c r="N18" s="12">
        <v>36</v>
      </c>
      <c r="O18" s="5" t="s">
        <v>453</v>
      </c>
      <c r="P18" s="5">
        <v>75375721.555899993</v>
      </c>
      <c r="Q18" s="5">
        <v>17232452.370999999</v>
      </c>
      <c r="R18" s="5">
        <v>0</v>
      </c>
      <c r="S18" s="5">
        <v>5633215.5126999998</v>
      </c>
      <c r="T18" s="5">
        <v>37677829.793700002</v>
      </c>
      <c r="U18" s="7">
        <f t="shared" si="1"/>
        <v>135919219.2333</v>
      </c>
    </row>
    <row r="19" spans="1:21" ht="24.95" customHeight="1">
      <c r="A19" s="129"/>
      <c r="B19" s="126"/>
      <c r="C19" s="1">
        <v>12</v>
      </c>
      <c r="D19" s="5" t="s">
        <v>74</v>
      </c>
      <c r="E19" s="5">
        <v>69598256.012199998</v>
      </c>
      <c r="F19" s="5">
        <v>15911603.989700001</v>
      </c>
      <c r="G19" s="5">
        <v>0</v>
      </c>
      <c r="H19" s="5">
        <v>5201435.7850000001</v>
      </c>
      <c r="I19" s="5">
        <v>30118924.316300001</v>
      </c>
      <c r="J19" s="6">
        <f t="shared" si="0"/>
        <v>120830220.1032</v>
      </c>
      <c r="K19" s="11"/>
      <c r="L19" s="128"/>
      <c r="M19" s="126"/>
      <c r="N19" s="12">
        <v>37</v>
      </c>
      <c r="O19" s="5" t="s">
        <v>454</v>
      </c>
      <c r="P19" s="5">
        <v>66191967.167999998</v>
      </c>
      <c r="Q19" s="5">
        <v>15132855.752800001</v>
      </c>
      <c r="R19" s="5">
        <v>0</v>
      </c>
      <c r="S19" s="5">
        <v>4946866.2928999998</v>
      </c>
      <c r="T19" s="5">
        <v>34793854.153999999</v>
      </c>
      <c r="U19" s="7">
        <f t="shared" si="1"/>
        <v>121065543.3677</v>
      </c>
    </row>
    <row r="20" spans="1:21" ht="24.95" customHeight="1">
      <c r="A20" s="129"/>
      <c r="B20" s="126"/>
      <c r="C20" s="1">
        <v>13</v>
      </c>
      <c r="D20" s="5" t="s">
        <v>75</v>
      </c>
      <c r="E20" s="5">
        <v>53146763.463</v>
      </c>
      <c r="F20" s="5">
        <v>12150451.7787</v>
      </c>
      <c r="G20" s="5">
        <v>0</v>
      </c>
      <c r="H20" s="5">
        <v>3971931.0967999999</v>
      </c>
      <c r="I20" s="5">
        <v>22358504.851799998</v>
      </c>
      <c r="J20" s="6">
        <f t="shared" si="0"/>
        <v>91627651.190300003</v>
      </c>
      <c r="K20" s="11"/>
      <c r="L20" s="128"/>
      <c r="M20" s="126"/>
      <c r="N20" s="12">
        <v>38</v>
      </c>
      <c r="O20" s="5" t="s">
        <v>455</v>
      </c>
      <c r="P20" s="5">
        <v>68829957.495100006</v>
      </c>
      <c r="Q20" s="5">
        <v>15735955.0231</v>
      </c>
      <c r="R20" s="5">
        <v>0</v>
      </c>
      <c r="S20" s="5">
        <v>5144016.8836000003</v>
      </c>
      <c r="T20" s="5">
        <v>35848710.2425</v>
      </c>
      <c r="U20" s="7">
        <f t="shared" si="1"/>
        <v>125558639.64430001</v>
      </c>
    </row>
    <row r="21" spans="1:21" ht="24.95" customHeight="1">
      <c r="A21" s="129"/>
      <c r="B21" s="126"/>
      <c r="C21" s="1">
        <v>14</v>
      </c>
      <c r="D21" s="5" t="s">
        <v>76</v>
      </c>
      <c r="E21" s="5">
        <v>50216432.136500001</v>
      </c>
      <c r="F21" s="5">
        <v>11480517.2962</v>
      </c>
      <c r="G21" s="5">
        <v>0</v>
      </c>
      <c r="H21" s="5">
        <v>3752932.3588999999</v>
      </c>
      <c r="I21" s="5">
        <v>21013144.205899999</v>
      </c>
      <c r="J21" s="6">
        <f t="shared" si="0"/>
        <v>86463025.997500002</v>
      </c>
      <c r="K21" s="11"/>
      <c r="L21" s="128"/>
      <c r="M21" s="126"/>
      <c r="N21" s="12">
        <v>39</v>
      </c>
      <c r="O21" s="5" t="s">
        <v>456</v>
      </c>
      <c r="P21" s="5">
        <v>54186626.428800002</v>
      </c>
      <c r="Q21" s="5">
        <v>12388186.0075</v>
      </c>
      <c r="R21" s="5">
        <v>0</v>
      </c>
      <c r="S21" s="5">
        <v>4049645.4067000002</v>
      </c>
      <c r="T21" s="5">
        <v>28846185.3935</v>
      </c>
      <c r="U21" s="7">
        <f t="shared" si="1"/>
        <v>99470643.236499995</v>
      </c>
    </row>
    <row r="22" spans="1:21" ht="24.95" customHeight="1">
      <c r="A22" s="129"/>
      <c r="B22" s="126"/>
      <c r="C22" s="1">
        <v>15</v>
      </c>
      <c r="D22" s="5" t="s">
        <v>77</v>
      </c>
      <c r="E22" s="5">
        <v>52290014.968699999</v>
      </c>
      <c r="F22" s="5">
        <v>11954581.3138</v>
      </c>
      <c r="G22" s="5">
        <v>0</v>
      </c>
      <c r="H22" s="5">
        <v>3907901.8733999999</v>
      </c>
      <c r="I22" s="5">
        <v>22694774.213799998</v>
      </c>
      <c r="J22" s="6">
        <f t="shared" si="0"/>
        <v>90847272.3697</v>
      </c>
      <c r="K22" s="11"/>
      <c r="L22" s="128"/>
      <c r="M22" s="126"/>
      <c r="N22" s="12">
        <v>40</v>
      </c>
      <c r="O22" s="5" t="s">
        <v>457</v>
      </c>
      <c r="P22" s="5">
        <v>59742679.966200002</v>
      </c>
      <c r="Q22" s="5">
        <v>13658415.014599999</v>
      </c>
      <c r="R22" s="5">
        <v>0</v>
      </c>
      <c r="S22" s="5">
        <v>4464877.8759000003</v>
      </c>
      <c r="T22" s="5">
        <v>32241503.428300001</v>
      </c>
      <c r="U22" s="7">
        <f t="shared" si="1"/>
        <v>110107476.285</v>
      </c>
    </row>
    <row r="23" spans="1:21" ht="24.95" customHeight="1">
      <c r="A23" s="129"/>
      <c r="B23" s="126"/>
      <c r="C23" s="1">
        <v>16</v>
      </c>
      <c r="D23" s="5" t="s">
        <v>78</v>
      </c>
      <c r="E23" s="5">
        <v>77947550.016100004</v>
      </c>
      <c r="F23" s="5">
        <v>17820425.667100001</v>
      </c>
      <c r="G23" s="5">
        <v>0</v>
      </c>
      <c r="H23" s="5">
        <v>5825421.4867000002</v>
      </c>
      <c r="I23" s="5">
        <v>30177149.835000001</v>
      </c>
      <c r="J23" s="6">
        <f t="shared" si="0"/>
        <v>131770547.00490001</v>
      </c>
      <c r="K23" s="11"/>
      <c r="L23" s="128"/>
      <c r="M23" s="126"/>
      <c r="N23" s="12">
        <v>41</v>
      </c>
      <c r="O23" s="5" t="s">
        <v>458</v>
      </c>
      <c r="P23" s="5">
        <v>73664846.107899994</v>
      </c>
      <c r="Q23" s="5">
        <v>16841310.779800002</v>
      </c>
      <c r="R23" s="5">
        <v>0</v>
      </c>
      <c r="S23" s="5">
        <v>5505352.9872000003</v>
      </c>
      <c r="T23" s="5">
        <v>36436346.191699997</v>
      </c>
      <c r="U23" s="7">
        <f t="shared" si="1"/>
        <v>132447856.06659999</v>
      </c>
    </row>
    <row r="24" spans="1:21" ht="24.95" customHeight="1">
      <c r="A24" s="129"/>
      <c r="B24" s="127"/>
      <c r="C24" s="1">
        <v>17</v>
      </c>
      <c r="D24" s="5" t="s">
        <v>79</v>
      </c>
      <c r="E24" s="5">
        <v>67351255.792899996</v>
      </c>
      <c r="F24" s="5">
        <v>15397893.162699999</v>
      </c>
      <c r="G24" s="5">
        <v>0</v>
      </c>
      <c r="H24" s="5">
        <v>5033505.8968000002</v>
      </c>
      <c r="I24" s="5">
        <v>25527604.285999998</v>
      </c>
      <c r="J24" s="6">
        <f t="shared" si="0"/>
        <v>113310259.13839999</v>
      </c>
      <c r="K24" s="11"/>
      <c r="L24" s="128"/>
      <c r="M24" s="126"/>
      <c r="N24" s="12">
        <v>42</v>
      </c>
      <c r="O24" s="5" t="s">
        <v>459</v>
      </c>
      <c r="P24" s="5">
        <v>86126852.443599999</v>
      </c>
      <c r="Q24" s="5">
        <v>19690383.7465</v>
      </c>
      <c r="R24" s="5">
        <v>0</v>
      </c>
      <c r="S24" s="5">
        <v>6436702.8431000002</v>
      </c>
      <c r="T24" s="5">
        <v>44247797.944399998</v>
      </c>
      <c r="U24" s="7">
        <f t="shared" si="1"/>
        <v>156501736.97759998</v>
      </c>
    </row>
    <row r="25" spans="1:21" ht="24.95" customHeight="1">
      <c r="A25" s="1"/>
      <c r="B25" s="113" t="s">
        <v>812</v>
      </c>
      <c r="C25" s="114"/>
      <c r="D25" s="115"/>
      <c r="E25" s="14">
        <v>1107959572.8715003</v>
      </c>
      <c r="F25" s="14">
        <v>253302524.6647</v>
      </c>
      <c r="G25" s="14">
        <v>0</v>
      </c>
      <c r="H25" s="14">
        <v>82803519.813299999</v>
      </c>
      <c r="I25" s="14">
        <v>461060507.87229997</v>
      </c>
      <c r="J25" s="7">
        <f t="shared" si="0"/>
        <v>1905126125.2218001</v>
      </c>
      <c r="K25" s="11"/>
      <c r="L25" s="128"/>
      <c r="M25" s="126"/>
      <c r="N25" s="12">
        <v>43</v>
      </c>
      <c r="O25" s="5" t="s">
        <v>460</v>
      </c>
      <c r="P25" s="5">
        <v>56206553.7148</v>
      </c>
      <c r="Q25" s="5">
        <v>12849983.255100001</v>
      </c>
      <c r="R25" s="5">
        <v>0</v>
      </c>
      <c r="S25" s="5">
        <v>4200604.9661999997</v>
      </c>
      <c r="T25" s="5">
        <v>30605015.189300001</v>
      </c>
      <c r="U25" s="7">
        <f t="shared" si="1"/>
        <v>103862157.12539999</v>
      </c>
    </row>
    <row r="26" spans="1:21" ht="24.95" customHeight="1">
      <c r="A26" s="129">
        <v>2</v>
      </c>
      <c r="B26" s="125" t="s">
        <v>25</v>
      </c>
      <c r="C26" s="1">
        <v>1</v>
      </c>
      <c r="D26" s="5" t="s">
        <v>80</v>
      </c>
      <c r="E26" s="5">
        <v>69070910.524000004</v>
      </c>
      <c r="F26" s="5">
        <v>15791041.880100001</v>
      </c>
      <c r="G26" s="5">
        <v>0</v>
      </c>
      <c r="H26" s="90">
        <v>5162024.5433</v>
      </c>
      <c r="I26" s="5">
        <v>28366567.521499999</v>
      </c>
      <c r="J26" s="6">
        <f t="shared" si="0"/>
        <v>118390544.4689</v>
      </c>
      <c r="K26" s="11"/>
      <c r="L26" s="128"/>
      <c r="M26" s="127"/>
      <c r="N26" s="12">
        <v>44</v>
      </c>
      <c r="O26" s="5" t="s">
        <v>461</v>
      </c>
      <c r="P26" s="5">
        <v>66091083.0119</v>
      </c>
      <c r="Q26" s="5">
        <v>15109791.543500001</v>
      </c>
      <c r="R26" s="5">
        <v>0</v>
      </c>
      <c r="S26" s="5">
        <v>4939326.7007999998</v>
      </c>
      <c r="T26" s="5">
        <v>33799602.447800003</v>
      </c>
      <c r="U26" s="7">
        <f t="shared" si="1"/>
        <v>119939803.704</v>
      </c>
    </row>
    <row r="27" spans="1:21" ht="24.95" customHeight="1">
      <c r="A27" s="129"/>
      <c r="B27" s="126"/>
      <c r="C27" s="1">
        <v>2</v>
      </c>
      <c r="D27" s="5" t="s">
        <v>81</v>
      </c>
      <c r="E27" s="5">
        <v>84380297.485400006</v>
      </c>
      <c r="F27" s="5">
        <v>19291085.079599999</v>
      </c>
      <c r="G27" s="5">
        <v>0</v>
      </c>
      <c r="H27" s="90">
        <v>6306173.8043</v>
      </c>
      <c r="I27" s="5">
        <v>29897876.005600002</v>
      </c>
      <c r="J27" s="6">
        <f t="shared" si="0"/>
        <v>139875432.37489998</v>
      </c>
      <c r="K27" s="11"/>
      <c r="L27" s="25"/>
      <c r="M27" s="113" t="s">
        <v>830</v>
      </c>
      <c r="N27" s="114"/>
      <c r="O27" s="115"/>
      <c r="P27" s="14">
        <v>3050659572.8892002</v>
      </c>
      <c r="Q27" s="14">
        <v>697444013.8671</v>
      </c>
      <c r="R27" s="14">
        <v>0</v>
      </c>
      <c r="S27" s="14">
        <v>227991486.84969997</v>
      </c>
      <c r="T27" s="14">
        <v>1557153155.6079001</v>
      </c>
      <c r="U27" s="7">
        <f t="shared" si="1"/>
        <v>5533248229.2138996</v>
      </c>
    </row>
    <row r="28" spans="1:21" ht="24.95" customHeight="1">
      <c r="A28" s="129"/>
      <c r="B28" s="126"/>
      <c r="C28" s="1">
        <v>3</v>
      </c>
      <c r="D28" s="5" t="s">
        <v>82</v>
      </c>
      <c r="E28" s="5">
        <v>71849847.482099995</v>
      </c>
      <c r="F28" s="5">
        <v>16426364.471799999</v>
      </c>
      <c r="G28" s="5">
        <v>0</v>
      </c>
      <c r="H28" s="90">
        <v>5369708.801</v>
      </c>
      <c r="I28" s="5">
        <v>27451044.872499999</v>
      </c>
      <c r="J28" s="6">
        <f t="shared" si="0"/>
        <v>121096965.6274</v>
      </c>
      <c r="K28" s="11"/>
      <c r="L28" s="130">
        <v>20</v>
      </c>
      <c r="M28" s="125" t="s">
        <v>43</v>
      </c>
      <c r="N28" s="12">
        <v>1</v>
      </c>
      <c r="O28" s="5" t="s">
        <v>462</v>
      </c>
      <c r="P28" s="5">
        <v>67158211.764500007</v>
      </c>
      <c r="Q28" s="5">
        <v>15353759.2963</v>
      </c>
      <c r="R28" s="5">
        <v>0</v>
      </c>
      <c r="S28" s="5">
        <v>5019078.7232999997</v>
      </c>
      <c r="T28" s="5">
        <v>25935725.8484</v>
      </c>
      <c r="U28" s="7">
        <f t="shared" si="1"/>
        <v>113466775.63249999</v>
      </c>
    </row>
    <row r="29" spans="1:21" ht="24.95" customHeight="1">
      <c r="A29" s="129"/>
      <c r="B29" s="126"/>
      <c r="C29" s="1">
        <v>4</v>
      </c>
      <c r="D29" s="5" t="s">
        <v>83</v>
      </c>
      <c r="E29" s="5">
        <v>62905576.724799998</v>
      </c>
      <c r="F29" s="5">
        <v>14381518.775599999</v>
      </c>
      <c r="G29" s="5">
        <v>0</v>
      </c>
      <c r="H29" s="90">
        <v>4701257.4250999996</v>
      </c>
      <c r="I29" s="5">
        <v>25520087.303300001</v>
      </c>
      <c r="J29" s="6">
        <f t="shared" si="0"/>
        <v>107508440.2288</v>
      </c>
      <c r="K29" s="11"/>
      <c r="L29" s="131"/>
      <c r="M29" s="126"/>
      <c r="N29" s="12">
        <v>2</v>
      </c>
      <c r="O29" s="5" t="s">
        <v>463</v>
      </c>
      <c r="P29" s="5">
        <v>69202599.957200006</v>
      </c>
      <c r="Q29" s="5">
        <v>15821148.814200001</v>
      </c>
      <c r="R29" s="5">
        <v>0</v>
      </c>
      <c r="S29" s="5">
        <v>5171866.3722000001</v>
      </c>
      <c r="T29" s="5">
        <v>27929666.663400002</v>
      </c>
      <c r="U29" s="7">
        <f t="shared" si="1"/>
        <v>118125281.80700001</v>
      </c>
    </row>
    <row r="30" spans="1:21" ht="24.95" customHeight="1">
      <c r="A30" s="129"/>
      <c r="B30" s="126"/>
      <c r="C30" s="1">
        <v>5</v>
      </c>
      <c r="D30" s="5" t="s">
        <v>84</v>
      </c>
      <c r="E30" s="5">
        <v>62247322.373999998</v>
      </c>
      <c r="F30" s="5">
        <v>14231028.1864</v>
      </c>
      <c r="G30" s="5">
        <v>0</v>
      </c>
      <c r="H30" s="90">
        <v>4652062.6904999996</v>
      </c>
      <c r="I30" s="5">
        <v>26450902.646899998</v>
      </c>
      <c r="J30" s="6">
        <f t="shared" si="0"/>
        <v>107581315.8978</v>
      </c>
      <c r="K30" s="11"/>
      <c r="L30" s="131"/>
      <c r="M30" s="126"/>
      <c r="N30" s="12">
        <v>3</v>
      </c>
      <c r="O30" s="5" t="s">
        <v>464</v>
      </c>
      <c r="P30" s="5">
        <v>75285891.004899994</v>
      </c>
      <c r="Q30" s="5">
        <v>17211915.245000001</v>
      </c>
      <c r="R30" s="5">
        <v>0</v>
      </c>
      <c r="S30" s="5">
        <v>5626502.0133999996</v>
      </c>
      <c r="T30" s="5">
        <v>29311843.055500001</v>
      </c>
      <c r="U30" s="7">
        <f t="shared" si="1"/>
        <v>127436151.3188</v>
      </c>
    </row>
    <row r="31" spans="1:21" ht="24.95" customHeight="1">
      <c r="A31" s="129"/>
      <c r="B31" s="126"/>
      <c r="C31" s="1">
        <v>6</v>
      </c>
      <c r="D31" s="5" t="s">
        <v>85</v>
      </c>
      <c r="E31" s="5">
        <v>66551357.511299998</v>
      </c>
      <c r="F31" s="5">
        <v>15215019.834899999</v>
      </c>
      <c r="G31" s="5">
        <v>0</v>
      </c>
      <c r="H31" s="90">
        <v>4973725.3823999995</v>
      </c>
      <c r="I31" s="5">
        <v>28226894.2443</v>
      </c>
      <c r="J31" s="6">
        <f t="shared" si="0"/>
        <v>114966996.9729</v>
      </c>
      <c r="K31" s="11"/>
      <c r="L31" s="131"/>
      <c r="M31" s="126"/>
      <c r="N31" s="12">
        <v>4</v>
      </c>
      <c r="O31" s="5" t="s">
        <v>465</v>
      </c>
      <c r="P31" s="5">
        <v>70588010.224399999</v>
      </c>
      <c r="Q31" s="5">
        <v>16137882.318700001</v>
      </c>
      <c r="R31" s="5">
        <v>0</v>
      </c>
      <c r="S31" s="5">
        <v>5275405.21</v>
      </c>
      <c r="T31" s="5">
        <v>28657485.646299999</v>
      </c>
      <c r="U31" s="7">
        <f t="shared" si="1"/>
        <v>120658783.3994</v>
      </c>
    </row>
    <row r="32" spans="1:21" ht="24.95" customHeight="1">
      <c r="A32" s="129"/>
      <c r="B32" s="126"/>
      <c r="C32" s="1">
        <v>7</v>
      </c>
      <c r="D32" s="5" t="s">
        <v>86</v>
      </c>
      <c r="E32" s="5">
        <v>72490384.7192</v>
      </c>
      <c r="F32" s="5">
        <v>16572804.5616</v>
      </c>
      <c r="G32" s="5">
        <v>0</v>
      </c>
      <c r="H32" s="90">
        <v>5417579.4446</v>
      </c>
      <c r="I32" s="5">
        <v>27736451.8651</v>
      </c>
      <c r="J32" s="6">
        <f t="shared" si="0"/>
        <v>122217220.5905</v>
      </c>
      <c r="K32" s="11"/>
      <c r="L32" s="131"/>
      <c r="M32" s="126"/>
      <c r="N32" s="12">
        <v>5</v>
      </c>
      <c r="O32" s="5" t="s">
        <v>466</v>
      </c>
      <c r="P32" s="5">
        <v>66015191.632799998</v>
      </c>
      <c r="Q32" s="5">
        <v>15092441.201199999</v>
      </c>
      <c r="R32" s="5">
        <v>0</v>
      </c>
      <c r="S32" s="5">
        <v>4933654.9474999998</v>
      </c>
      <c r="T32" s="5">
        <v>26104795.082899999</v>
      </c>
      <c r="U32" s="7">
        <f t="shared" si="1"/>
        <v>112146082.8644</v>
      </c>
    </row>
    <row r="33" spans="1:21" ht="24.95" customHeight="1">
      <c r="A33" s="129"/>
      <c r="B33" s="126"/>
      <c r="C33" s="1">
        <v>8</v>
      </c>
      <c r="D33" s="5" t="s">
        <v>87</v>
      </c>
      <c r="E33" s="5">
        <v>75830989.514599994</v>
      </c>
      <c r="F33" s="5">
        <v>17336536.0634</v>
      </c>
      <c r="G33" s="5">
        <v>0</v>
      </c>
      <c r="H33" s="90">
        <v>5667240.0297999997</v>
      </c>
      <c r="I33" s="5">
        <v>27699466.200100001</v>
      </c>
      <c r="J33" s="6">
        <f t="shared" si="0"/>
        <v>126534231.8079</v>
      </c>
      <c r="K33" s="11"/>
      <c r="L33" s="131"/>
      <c r="M33" s="126"/>
      <c r="N33" s="12">
        <v>6</v>
      </c>
      <c r="O33" s="5" t="s">
        <v>467</v>
      </c>
      <c r="P33" s="5">
        <v>61749601.7152</v>
      </c>
      <c r="Q33" s="5">
        <v>14117238.926899999</v>
      </c>
      <c r="R33" s="5">
        <v>0</v>
      </c>
      <c r="S33" s="5">
        <v>4614865.4647000004</v>
      </c>
      <c r="T33" s="5">
        <v>25269757.3191</v>
      </c>
      <c r="U33" s="7">
        <f t="shared" si="1"/>
        <v>105751463.42590001</v>
      </c>
    </row>
    <row r="34" spans="1:21" ht="24.95" customHeight="1">
      <c r="A34" s="129"/>
      <c r="B34" s="126"/>
      <c r="C34" s="1">
        <v>9</v>
      </c>
      <c r="D34" s="5" t="s">
        <v>791</v>
      </c>
      <c r="E34" s="5">
        <v>65931272.434199996</v>
      </c>
      <c r="F34" s="5">
        <v>15073255.5329</v>
      </c>
      <c r="G34" s="5">
        <v>0</v>
      </c>
      <c r="H34" s="90">
        <v>4927383.2340000002</v>
      </c>
      <c r="I34" s="5">
        <v>29385853.935199998</v>
      </c>
      <c r="J34" s="6">
        <f t="shared" si="0"/>
        <v>115317765.1363</v>
      </c>
      <c r="K34" s="11"/>
      <c r="L34" s="131"/>
      <c r="M34" s="126"/>
      <c r="N34" s="12">
        <v>7</v>
      </c>
      <c r="O34" s="5" t="s">
        <v>468</v>
      </c>
      <c r="P34" s="5">
        <v>61951679.288800001</v>
      </c>
      <c r="Q34" s="5">
        <v>14163438.048900001</v>
      </c>
      <c r="R34" s="5">
        <v>0</v>
      </c>
      <c r="S34" s="5">
        <v>4629967.7615</v>
      </c>
      <c r="T34" s="5">
        <v>23914824.5792</v>
      </c>
      <c r="U34" s="7">
        <f t="shared" si="1"/>
        <v>104659909.67840001</v>
      </c>
    </row>
    <row r="35" spans="1:21" ht="24.95" customHeight="1">
      <c r="A35" s="129"/>
      <c r="B35" s="126"/>
      <c r="C35" s="1">
        <v>10</v>
      </c>
      <c r="D35" s="5" t="s">
        <v>88</v>
      </c>
      <c r="E35" s="5">
        <v>59032783.901799999</v>
      </c>
      <c r="F35" s="5">
        <v>13496118.0592</v>
      </c>
      <c r="G35" s="5">
        <v>0</v>
      </c>
      <c r="H35" s="90">
        <v>4411823.6902999999</v>
      </c>
      <c r="I35" s="5">
        <v>24546339.1358</v>
      </c>
      <c r="J35" s="6">
        <f t="shared" si="0"/>
        <v>101487064.7871</v>
      </c>
      <c r="K35" s="11"/>
      <c r="L35" s="131"/>
      <c r="M35" s="126"/>
      <c r="N35" s="12">
        <v>8</v>
      </c>
      <c r="O35" s="5" t="s">
        <v>469</v>
      </c>
      <c r="P35" s="5">
        <v>66331654.228399999</v>
      </c>
      <c r="Q35" s="5">
        <v>15164791.110300001</v>
      </c>
      <c r="R35" s="5">
        <v>0</v>
      </c>
      <c r="S35" s="5">
        <v>4957305.8256000001</v>
      </c>
      <c r="T35" s="5">
        <v>25730010.786400001</v>
      </c>
      <c r="U35" s="7">
        <f t="shared" si="1"/>
        <v>112183761.9507</v>
      </c>
    </row>
    <row r="36" spans="1:21" ht="24.95" customHeight="1">
      <c r="A36" s="129"/>
      <c r="B36" s="126"/>
      <c r="C36" s="1">
        <v>11</v>
      </c>
      <c r="D36" s="5" t="s">
        <v>89</v>
      </c>
      <c r="E36" s="5">
        <v>59990508.138099998</v>
      </c>
      <c r="F36" s="5">
        <v>13715073.671800001</v>
      </c>
      <c r="G36" s="5">
        <v>0</v>
      </c>
      <c r="H36" s="90">
        <v>4483399.3503999999</v>
      </c>
      <c r="I36" s="5">
        <v>25793769.896699999</v>
      </c>
      <c r="J36" s="6">
        <f t="shared" si="0"/>
        <v>103982751.057</v>
      </c>
      <c r="K36" s="11"/>
      <c r="L36" s="131"/>
      <c r="M36" s="126"/>
      <c r="N36" s="12">
        <v>9</v>
      </c>
      <c r="O36" s="5" t="s">
        <v>470</v>
      </c>
      <c r="P36" s="5">
        <v>62215937.9432</v>
      </c>
      <c r="Q36" s="5">
        <v>14223853.055</v>
      </c>
      <c r="R36" s="5">
        <v>0</v>
      </c>
      <c r="S36" s="5">
        <v>4649717.1705</v>
      </c>
      <c r="T36" s="5">
        <v>24595179.5693</v>
      </c>
      <c r="U36" s="7">
        <f t="shared" si="1"/>
        <v>105684687.73799999</v>
      </c>
    </row>
    <row r="37" spans="1:21" ht="24.95" customHeight="1">
      <c r="A37" s="129"/>
      <c r="B37" s="126"/>
      <c r="C37" s="1">
        <v>12</v>
      </c>
      <c r="D37" s="5" t="s">
        <v>90</v>
      </c>
      <c r="E37" s="5">
        <v>58734569.447899997</v>
      </c>
      <c r="F37" s="5">
        <v>13427940.0535</v>
      </c>
      <c r="G37" s="5">
        <v>0</v>
      </c>
      <c r="H37" s="90">
        <v>4389536.5897000004</v>
      </c>
      <c r="I37" s="5">
        <v>24456395.435800001</v>
      </c>
      <c r="J37" s="6">
        <f t="shared" si="0"/>
        <v>101008441.52689999</v>
      </c>
      <c r="K37" s="11"/>
      <c r="L37" s="131"/>
      <c r="M37" s="126"/>
      <c r="N37" s="12">
        <v>10</v>
      </c>
      <c r="O37" s="5" t="s">
        <v>471</v>
      </c>
      <c r="P37" s="5">
        <v>75013355.057400003</v>
      </c>
      <c r="Q37" s="5">
        <v>17149607.878199998</v>
      </c>
      <c r="R37" s="5">
        <v>0</v>
      </c>
      <c r="S37" s="5">
        <v>5606133.9996999996</v>
      </c>
      <c r="T37" s="5">
        <v>29920322.381000001</v>
      </c>
      <c r="U37" s="7">
        <f t="shared" si="1"/>
        <v>127689419.31629999</v>
      </c>
    </row>
    <row r="38" spans="1:21" ht="24.95" customHeight="1">
      <c r="A38" s="129"/>
      <c r="B38" s="126"/>
      <c r="C38" s="1">
        <v>13</v>
      </c>
      <c r="D38" s="5" t="s">
        <v>91</v>
      </c>
      <c r="E38" s="5">
        <v>68103995.996800005</v>
      </c>
      <c r="F38" s="5">
        <v>15569985.1765</v>
      </c>
      <c r="G38" s="5">
        <v>0</v>
      </c>
      <c r="H38" s="90">
        <v>5089762.0455</v>
      </c>
      <c r="I38" s="5">
        <v>26830388.030900002</v>
      </c>
      <c r="J38" s="6">
        <f t="shared" si="0"/>
        <v>115594131.24969999</v>
      </c>
      <c r="K38" s="11"/>
      <c r="L38" s="131"/>
      <c r="M38" s="126"/>
      <c r="N38" s="12">
        <v>11</v>
      </c>
      <c r="O38" s="5" t="s">
        <v>472</v>
      </c>
      <c r="P38" s="5">
        <v>61909805.159000002</v>
      </c>
      <c r="Q38" s="5">
        <v>14153864.754899999</v>
      </c>
      <c r="R38" s="5">
        <v>0</v>
      </c>
      <c r="S38" s="5">
        <v>4626838.2922999999</v>
      </c>
      <c r="T38" s="5">
        <v>24273466.5869</v>
      </c>
      <c r="U38" s="7">
        <f t="shared" si="1"/>
        <v>104963974.7931</v>
      </c>
    </row>
    <row r="39" spans="1:21" ht="24.95" customHeight="1">
      <c r="A39" s="129"/>
      <c r="B39" s="126"/>
      <c r="C39" s="1">
        <v>14</v>
      </c>
      <c r="D39" s="5" t="s">
        <v>92</v>
      </c>
      <c r="E39" s="5">
        <v>66022790.7777</v>
      </c>
      <c r="F39" s="5">
        <v>15094178.5232</v>
      </c>
      <c r="G39" s="5">
        <v>0</v>
      </c>
      <c r="H39" s="90">
        <v>4934222.8706999999</v>
      </c>
      <c r="I39" s="5">
        <v>26953465.9025</v>
      </c>
      <c r="J39" s="6">
        <f t="shared" si="0"/>
        <v>113004658.0741</v>
      </c>
      <c r="K39" s="11"/>
      <c r="L39" s="131"/>
      <c r="M39" s="126"/>
      <c r="N39" s="12">
        <v>12</v>
      </c>
      <c r="O39" s="5" t="s">
        <v>473</v>
      </c>
      <c r="P39" s="5">
        <v>68761483.083900005</v>
      </c>
      <c r="Q39" s="5">
        <v>15720300.3533</v>
      </c>
      <c r="R39" s="5">
        <v>0</v>
      </c>
      <c r="S39" s="5">
        <v>5138899.4385000002</v>
      </c>
      <c r="T39" s="5">
        <v>27085509.922499999</v>
      </c>
      <c r="U39" s="7">
        <f t="shared" si="1"/>
        <v>116706192.79820001</v>
      </c>
    </row>
    <row r="40" spans="1:21" ht="24.95" customHeight="1">
      <c r="A40" s="129"/>
      <c r="B40" s="126"/>
      <c r="C40" s="1">
        <v>15</v>
      </c>
      <c r="D40" s="5" t="s">
        <v>93</v>
      </c>
      <c r="E40" s="5">
        <v>63001628.087700002</v>
      </c>
      <c r="F40" s="5">
        <v>14403478.108200001</v>
      </c>
      <c r="G40" s="5">
        <v>0</v>
      </c>
      <c r="H40" s="90">
        <v>4708435.8377</v>
      </c>
      <c r="I40" s="5">
        <v>26713880.3541</v>
      </c>
      <c r="J40" s="6">
        <f t="shared" si="0"/>
        <v>108827422.38770001</v>
      </c>
      <c r="K40" s="11"/>
      <c r="L40" s="131"/>
      <c r="M40" s="126"/>
      <c r="N40" s="12">
        <v>13</v>
      </c>
      <c r="O40" s="5" t="s">
        <v>474</v>
      </c>
      <c r="P40" s="5">
        <v>74934428.108799994</v>
      </c>
      <c r="Q40" s="5">
        <v>17131563.541700002</v>
      </c>
      <c r="R40" s="5">
        <v>0</v>
      </c>
      <c r="S40" s="5">
        <v>5600235.3827</v>
      </c>
      <c r="T40" s="5">
        <v>28578756.589000002</v>
      </c>
      <c r="U40" s="7">
        <f t="shared" si="1"/>
        <v>126244983.6222</v>
      </c>
    </row>
    <row r="41" spans="1:21" ht="24.95" customHeight="1">
      <c r="A41" s="129"/>
      <c r="B41" s="126"/>
      <c r="C41" s="1">
        <v>16</v>
      </c>
      <c r="D41" s="5" t="s">
        <v>94</v>
      </c>
      <c r="E41" s="5">
        <v>58693890.3213</v>
      </c>
      <c r="F41" s="5">
        <v>13418639.961999999</v>
      </c>
      <c r="G41" s="5">
        <v>0</v>
      </c>
      <c r="H41" s="90">
        <v>4386496.4293</v>
      </c>
      <c r="I41" s="5">
        <v>25460162.5964</v>
      </c>
      <c r="J41" s="6">
        <f t="shared" si="0"/>
        <v>101959189.30899999</v>
      </c>
      <c r="K41" s="11"/>
      <c r="L41" s="131"/>
      <c r="M41" s="126"/>
      <c r="N41" s="12">
        <v>14</v>
      </c>
      <c r="O41" s="5" t="s">
        <v>475</v>
      </c>
      <c r="P41" s="5">
        <v>74759215.957900003</v>
      </c>
      <c r="Q41" s="5">
        <v>17091506.412099998</v>
      </c>
      <c r="R41" s="5">
        <v>0</v>
      </c>
      <c r="S41" s="5">
        <v>5587140.8771000002</v>
      </c>
      <c r="T41" s="5">
        <v>30251664.096999999</v>
      </c>
      <c r="U41" s="7">
        <f t="shared" si="1"/>
        <v>127689527.34410001</v>
      </c>
    </row>
    <row r="42" spans="1:21" ht="24.95" customHeight="1">
      <c r="A42" s="129"/>
      <c r="B42" s="126"/>
      <c r="C42" s="1">
        <v>17</v>
      </c>
      <c r="D42" s="5" t="s">
        <v>95</v>
      </c>
      <c r="E42" s="5">
        <v>55780150.380800001</v>
      </c>
      <c r="F42" s="5">
        <v>12752498.6142</v>
      </c>
      <c r="G42" s="5">
        <v>0</v>
      </c>
      <c r="H42" s="90">
        <v>4168737.6510000001</v>
      </c>
      <c r="I42" s="5">
        <v>23295736.556600001</v>
      </c>
      <c r="J42" s="6">
        <f t="shared" si="0"/>
        <v>95997123.202600002</v>
      </c>
      <c r="K42" s="11"/>
      <c r="L42" s="131"/>
      <c r="M42" s="126"/>
      <c r="N42" s="12">
        <v>15</v>
      </c>
      <c r="O42" s="5" t="s">
        <v>476</v>
      </c>
      <c r="P42" s="5">
        <v>65283888.453100003</v>
      </c>
      <c r="Q42" s="5">
        <v>14925250.135500001</v>
      </c>
      <c r="R42" s="5">
        <v>0</v>
      </c>
      <c r="S42" s="5">
        <v>4879000.898</v>
      </c>
      <c r="T42" s="5">
        <v>27090154.370499998</v>
      </c>
      <c r="U42" s="7">
        <f t="shared" si="1"/>
        <v>112178293.85710001</v>
      </c>
    </row>
    <row r="43" spans="1:21" ht="24.95" customHeight="1">
      <c r="A43" s="129"/>
      <c r="B43" s="126"/>
      <c r="C43" s="1">
        <v>18</v>
      </c>
      <c r="D43" s="5" t="s">
        <v>96</v>
      </c>
      <c r="E43" s="5">
        <v>63189727.473200001</v>
      </c>
      <c r="F43" s="5">
        <v>14446481.526699999</v>
      </c>
      <c r="G43" s="5">
        <v>0</v>
      </c>
      <c r="H43" s="90">
        <v>4722493.4726</v>
      </c>
      <c r="I43" s="5">
        <v>26600431.2161</v>
      </c>
      <c r="J43" s="6">
        <f t="shared" si="0"/>
        <v>108959133.6886</v>
      </c>
      <c r="K43" s="11"/>
      <c r="L43" s="131"/>
      <c r="M43" s="126"/>
      <c r="N43" s="12">
        <v>16</v>
      </c>
      <c r="O43" s="5" t="s">
        <v>477</v>
      </c>
      <c r="P43" s="5">
        <v>73547216.361300007</v>
      </c>
      <c r="Q43" s="5">
        <v>16814418.181400001</v>
      </c>
      <c r="R43" s="5">
        <v>0</v>
      </c>
      <c r="S43" s="5">
        <v>5496561.9110000003</v>
      </c>
      <c r="T43" s="5">
        <v>27089871.172400001</v>
      </c>
      <c r="U43" s="7">
        <f t="shared" si="1"/>
        <v>122948067.6261</v>
      </c>
    </row>
    <row r="44" spans="1:21" ht="24.95" customHeight="1">
      <c r="A44" s="129"/>
      <c r="B44" s="126"/>
      <c r="C44" s="1">
        <v>19</v>
      </c>
      <c r="D44" s="5" t="s">
        <v>97</v>
      </c>
      <c r="E44" s="5">
        <v>79538041.542999998</v>
      </c>
      <c r="F44" s="5">
        <v>18184044.998599999</v>
      </c>
      <c r="G44" s="5">
        <v>0</v>
      </c>
      <c r="H44" s="90">
        <v>5944287.1023000004</v>
      </c>
      <c r="I44" s="5">
        <v>29071504.1021</v>
      </c>
      <c r="J44" s="6">
        <f t="shared" si="0"/>
        <v>132737877.74599999</v>
      </c>
      <c r="K44" s="11"/>
      <c r="L44" s="131"/>
      <c r="M44" s="126"/>
      <c r="N44" s="12">
        <v>17</v>
      </c>
      <c r="O44" s="5" t="s">
        <v>478</v>
      </c>
      <c r="P44" s="5">
        <v>75921774.7808</v>
      </c>
      <c r="Q44" s="5">
        <v>17357291.4571</v>
      </c>
      <c r="R44" s="5">
        <v>0</v>
      </c>
      <c r="S44" s="5">
        <v>5674024.8799000001</v>
      </c>
      <c r="T44" s="5">
        <v>28966681.274900001</v>
      </c>
      <c r="U44" s="7">
        <f t="shared" si="1"/>
        <v>127919772.3927</v>
      </c>
    </row>
    <row r="45" spans="1:21" ht="24.95" customHeight="1">
      <c r="A45" s="129"/>
      <c r="B45" s="126"/>
      <c r="C45" s="1">
        <v>20</v>
      </c>
      <c r="D45" s="5" t="s">
        <v>98</v>
      </c>
      <c r="E45" s="5">
        <v>68146671.837200001</v>
      </c>
      <c r="F45" s="5">
        <v>15579741.758199999</v>
      </c>
      <c r="G45" s="5">
        <v>0</v>
      </c>
      <c r="H45" s="90">
        <v>5092951.4305999996</v>
      </c>
      <c r="I45" s="5">
        <v>21104746.539900001</v>
      </c>
      <c r="J45" s="6">
        <f t="shared" si="0"/>
        <v>109924111.56590001</v>
      </c>
      <c r="K45" s="11"/>
      <c r="L45" s="131"/>
      <c r="M45" s="126"/>
      <c r="N45" s="12">
        <v>18</v>
      </c>
      <c r="O45" s="5" t="s">
        <v>479</v>
      </c>
      <c r="P45" s="5">
        <v>72678011.956</v>
      </c>
      <c r="Q45" s="5">
        <v>16615700.0371</v>
      </c>
      <c r="R45" s="5">
        <v>0</v>
      </c>
      <c r="S45" s="5">
        <v>5431601.7933999998</v>
      </c>
      <c r="T45" s="5">
        <v>27919811.371300001</v>
      </c>
      <c r="U45" s="7">
        <f t="shared" si="1"/>
        <v>122645125.1578</v>
      </c>
    </row>
    <row r="46" spans="1:21" ht="24.95" customHeight="1">
      <c r="A46" s="129"/>
      <c r="B46" s="126"/>
      <c r="C46" s="15">
        <v>21</v>
      </c>
      <c r="D46" s="5" t="s">
        <v>792</v>
      </c>
      <c r="E46" s="5">
        <v>66039266.394400001</v>
      </c>
      <c r="F46" s="5">
        <v>15097945.1907</v>
      </c>
      <c r="G46" s="5">
        <v>0</v>
      </c>
      <c r="H46" s="90">
        <v>4935454.1782999998</v>
      </c>
      <c r="I46" s="5">
        <v>29179685.7564</v>
      </c>
      <c r="J46" s="6">
        <f t="shared" si="0"/>
        <v>115252351.51979999</v>
      </c>
      <c r="K46" s="11"/>
      <c r="L46" s="131"/>
      <c r="M46" s="126"/>
      <c r="N46" s="12">
        <v>19</v>
      </c>
      <c r="O46" s="5" t="s">
        <v>480</v>
      </c>
      <c r="P46" s="5">
        <v>79699729.759900004</v>
      </c>
      <c r="Q46" s="5">
        <v>18221010.2766</v>
      </c>
      <c r="R46" s="5">
        <v>0</v>
      </c>
      <c r="S46" s="5">
        <v>5956370.8947000001</v>
      </c>
      <c r="T46" s="5">
        <v>31393971.742600001</v>
      </c>
      <c r="U46" s="7">
        <f t="shared" si="1"/>
        <v>135271082.67380002</v>
      </c>
    </row>
    <row r="47" spans="1:21" ht="24.95" customHeight="1">
      <c r="A47" s="1"/>
      <c r="B47" s="133" t="s">
        <v>813</v>
      </c>
      <c r="C47" s="133"/>
      <c r="D47" s="133"/>
      <c r="E47" s="14">
        <v>1397531983.0695</v>
      </c>
      <c r="F47" s="14">
        <v>319504780.0291</v>
      </c>
      <c r="G47" s="14">
        <v>0</v>
      </c>
      <c r="H47" s="14">
        <v>104444756.00339997</v>
      </c>
      <c r="I47" s="14">
        <v>560741650.1178</v>
      </c>
      <c r="J47" s="7">
        <f t="shared" si="0"/>
        <v>2382223169.2198</v>
      </c>
      <c r="K47" s="11"/>
      <c r="L47" s="131"/>
      <c r="M47" s="126"/>
      <c r="N47" s="12">
        <v>20</v>
      </c>
      <c r="O47" s="5" t="s">
        <v>481</v>
      </c>
      <c r="P47" s="5">
        <v>63466687.417300001</v>
      </c>
      <c r="Q47" s="5">
        <v>14509800.310900001</v>
      </c>
      <c r="R47" s="5">
        <v>0</v>
      </c>
      <c r="S47" s="5">
        <v>4743192.1142999995</v>
      </c>
      <c r="T47" s="5">
        <v>26052573.3629</v>
      </c>
      <c r="U47" s="7">
        <f t="shared" si="1"/>
        <v>108772253.2054</v>
      </c>
    </row>
    <row r="48" spans="1:21" ht="24.95" customHeight="1">
      <c r="A48" s="129">
        <v>3</v>
      </c>
      <c r="B48" s="125" t="s">
        <v>26</v>
      </c>
      <c r="C48" s="16">
        <v>1</v>
      </c>
      <c r="D48" s="5" t="s">
        <v>99</v>
      </c>
      <c r="E48" s="5">
        <v>63413307.583999999</v>
      </c>
      <c r="F48" s="5">
        <v>14497596.5745</v>
      </c>
      <c r="G48" s="5">
        <v>0</v>
      </c>
      <c r="H48" s="5">
        <v>4739202.7647000002</v>
      </c>
      <c r="I48" s="5">
        <v>25381264.881700002</v>
      </c>
      <c r="J48" s="6">
        <f t="shared" si="0"/>
        <v>108031371.80489999</v>
      </c>
      <c r="K48" s="11"/>
      <c r="L48" s="131"/>
      <c r="M48" s="126"/>
      <c r="N48" s="12">
        <v>21</v>
      </c>
      <c r="O48" s="5" t="s">
        <v>43</v>
      </c>
      <c r="P48" s="5">
        <v>87410402.051799998</v>
      </c>
      <c r="Q48" s="5">
        <v>19983829.7929</v>
      </c>
      <c r="R48" s="5">
        <v>0</v>
      </c>
      <c r="S48" s="5">
        <v>6532629.1097999997</v>
      </c>
      <c r="T48" s="5">
        <v>35512804.149999999</v>
      </c>
      <c r="U48" s="7">
        <f t="shared" si="1"/>
        <v>149439665.1045</v>
      </c>
    </row>
    <row r="49" spans="1:21" ht="24.95" customHeight="1">
      <c r="A49" s="129"/>
      <c r="B49" s="126"/>
      <c r="C49" s="1">
        <v>2</v>
      </c>
      <c r="D49" s="5" t="s">
        <v>100</v>
      </c>
      <c r="E49" s="5">
        <v>49513014.144599997</v>
      </c>
      <c r="F49" s="5">
        <v>11319701.362500001</v>
      </c>
      <c r="G49" s="5">
        <v>0</v>
      </c>
      <c r="H49" s="5">
        <v>3700362.3130000001</v>
      </c>
      <c r="I49" s="5">
        <v>20932393.469500002</v>
      </c>
      <c r="J49" s="6">
        <f t="shared" si="0"/>
        <v>85465471.2896</v>
      </c>
      <c r="K49" s="11"/>
      <c r="L49" s="131"/>
      <c r="M49" s="126"/>
      <c r="N49" s="12">
        <v>22</v>
      </c>
      <c r="O49" s="5" t="s">
        <v>482</v>
      </c>
      <c r="P49" s="5">
        <v>61505715.960500002</v>
      </c>
      <c r="Q49" s="5">
        <v>14061481.5879</v>
      </c>
      <c r="R49" s="5">
        <v>0</v>
      </c>
      <c r="S49" s="5">
        <v>4596638.6272999998</v>
      </c>
      <c r="T49" s="5">
        <v>24135152.660399999</v>
      </c>
      <c r="U49" s="7">
        <f t="shared" si="1"/>
        <v>104298988.8361</v>
      </c>
    </row>
    <row r="50" spans="1:21" ht="24.95" customHeight="1">
      <c r="A50" s="129"/>
      <c r="B50" s="126"/>
      <c r="C50" s="1">
        <v>3</v>
      </c>
      <c r="D50" s="5" t="s">
        <v>101</v>
      </c>
      <c r="E50" s="5">
        <v>65371205.529600002</v>
      </c>
      <c r="F50" s="5">
        <v>14945212.6291</v>
      </c>
      <c r="G50" s="5">
        <v>0</v>
      </c>
      <c r="H50" s="5">
        <v>4885526.5525000002</v>
      </c>
      <c r="I50" s="5">
        <v>27276822.695</v>
      </c>
      <c r="J50" s="6">
        <f t="shared" si="0"/>
        <v>112478767.40619999</v>
      </c>
      <c r="K50" s="11"/>
      <c r="L50" s="131"/>
      <c r="M50" s="126"/>
      <c r="N50" s="12">
        <v>23</v>
      </c>
      <c r="O50" s="5" t="s">
        <v>483</v>
      </c>
      <c r="P50" s="5">
        <v>58106597.160400003</v>
      </c>
      <c r="Q50" s="5">
        <v>13284372.571699999</v>
      </c>
      <c r="R50" s="5">
        <v>0</v>
      </c>
      <c r="S50" s="5">
        <v>4342604.9895000001</v>
      </c>
      <c r="T50" s="5">
        <v>23097854.850900002</v>
      </c>
      <c r="U50" s="7">
        <f t="shared" si="1"/>
        <v>98831429.57250002</v>
      </c>
    </row>
    <row r="51" spans="1:21" ht="24.95" customHeight="1">
      <c r="A51" s="129"/>
      <c r="B51" s="126"/>
      <c r="C51" s="1">
        <v>4</v>
      </c>
      <c r="D51" s="5" t="s">
        <v>102</v>
      </c>
      <c r="E51" s="5">
        <v>50114454.1083</v>
      </c>
      <c r="F51" s="5">
        <v>11457203.005100001</v>
      </c>
      <c r="G51" s="5">
        <v>0</v>
      </c>
      <c r="H51" s="5">
        <v>3745311.0161000001</v>
      </c>
      <c r="I51" s="5">
        <v>21728293.263</v>
      </c>
      <c r="J51" s="6">
        <f t="shared" si="0"/>
        <v>87045261.392499998</v>
      </c>
      <c r="K51" s="11"/>
      <c r="L51" s="131"/>
      <c r="M51" s="126"/>
      <c r="N51" s="12">
        <v>24</v>
      </c>
      <c r="O51" s="5" t="s">
        <v>484</v>
      </c>
      <c r="P51" s="5">
        <v>70685804.492500007</v>
      </c>
      <c r="Q51" s="5">
        <v>16160240.115599999</v>
      </c>
      <c r="R51" s="5">
        <v>0</v>
      </c>
      <c r="S51" s="5">
        <v>5282713.8788999999</v>
      </c>
      <c r="T51" s="5">
        <v>28870054.100900002</v>
      </c>
      <c r="U51" s="7">
        <f t="shared" si="1"/>
        <v>120998812.58790001</v>
      </c>
    </row>
    <row r="52" spans="1:21" ht="24.95" customHeight="1">
      <c r="A52" s="129"/>
      <c r="B52" s="126"/>
      <c r="C52" s="1">
        <v>5</v>
      </c>
      <c r="D52" s="5" t="s">
        <v>103</v>
      </c>
      <c r="E52" s="5">
        <v>67345597.264400005</v>
      </c>
      <c r="F52" s="5">
        <v>15396599.505799999</v>
      </c>
      <c r="G52" s="5">
        <v>0</v>
      </c>
      <c r="H52" s="5">
        <v>5033083.0059000002</v>
      </c>
      <c r="I52" s="5">
        <v>28415901.8829</v>
      </c>
      <c r="J52" s="6">
        <f t="shared" si="0"/>
        <v>116191181.65899999</v>
      </c>
      <c r="K52" s="11"/>
      <c r="L52" s="131"/>
      <c r="M52" s="126"/>
      <c r="N52" s="12">
        <v>25</v>
      </c>
      <c r="O52" s="5" t="s">
        <v>485</v>
      </c>
      <c r="P52" s="5">
        <v>70340863.629199997</v>
      </c>
      <c r="Q52" s="5">
        <v>16081379.484099999</v>
      </c>
      <c r="R52" s="5">
        <v>0</v>
      </c>
      <c r="S52" s="5">
        <v>5256934.6732999999</v>
      </c>
      <c r="T52" s="5">
        <v>27835928.1096</v>
      </c>
      <c r="U52" s="7">
        <f t="shared" si="1"/>
        <v>119515105.8962</v>
      </c>
    </row>
    <row r="53" spans="1:21" ht="24.95" customHeight="1">
      <c r="A53" s="129"/>
      <c r="B53" s="126"/>
      <c r="C53" s="1">
        <v>6</v>
      </c>
      <c r="D53" s="5" t="s">
        <v>104</v>
      </c>
      <c r="E53" s="5">
        <v>58699274.293399997</v>
      </c>
      <c r="F53" s="5">
        <v>13419870.8496</v>
      </c>
      <c r="G53" s="5">
        <v>0</v>
      </c>
      <c r="H53" s="5">
        <v>4386898.8011999996</v>
      </c>
      <c r="I53" s="5">
        <v>23474095.948600002</v>
      </c>
      <c r="J53" s="6">
        <f t="shared" si="0"/>
        <v>99980139.892800003</v>
      </c>
      <c r="K53" s="11"/>
      <c r="L53" s="131"/>
      <c r="M53" s="126"/>
      <c r="N53" s="12">
        <v>26</v>
      </c>
      <c r="O53" s="5" t="s">
        <v>486</v>
      </c>
      <c r="P53" s="5">
        <v>66723364.135600001</v>
      </c>
      <c r="Q53" s="5">
        <v>15254344.114600001</v>
      </c>
      <c r="R53" s="5">
        <v>0</v>
      </c>
      <c r="S53" s="5">
        <v>4986580.3224999998</v>
      </c>
      <c r="T53" s="5">
        <v>27498695.874200001</v>
      </c>
      <c r="U53" s="7">
        <f t="shared" si="1"/>
        <v>114462984.44690001</v>
      </c>
    </row>
    <row r="54" spans="1:21" ht="24.95" customHeight="1">
      <c r="A54" s="129"/>
      <c r="B54" s="126"/>
      <c r="C54" s="1">
        <v>7</v>
      </c>
      <c r="D54" s="5" t="s">
        <v>105</v>
      </c>
      <c r="E54" s="5">
        <v>66575200.405500002</v>
      </c>
      <c r="F54" s="5">
        <v>15220470.8147</v>
      </c>
      <c r="G54" s="5">
        <v>0</v>
      </c>
      <c r="H54" s="5">
        <v>4975507.2845999999</v>
      </c>
      <c r="I54" s="5">
        <v>27091441.252900001</v>
      </c>
      <c r="J54" s="6">
        <f t="shared" si="0"/>
        <v>113862619.75770001</v>
      </c>
      <c r="K54" s="11"/>
      <c r="L54" s="131"/>
      <c r="M54" s="126"/>
      <c r="N54" s="12">
        <v>27</v>
      </c>
      <c r="O54" s="5" t="s">
        <v>487</v>
      </c>
      <c r="P54" s="5">
        <v>68124706.4551</v>
      </c>
      <c r="Q54" s="5">
        <v>15574720.0166</v>
      </c>
      <c r="R54" s="5">
        <v>0</v>
      </c>
      <c r="S54" s="5">
        <v>5091309.8446000004</v>
      </c>
      <c r="T54" s="5">
        <v>27281652.8904</v>
      </c>
      <c r="U54" s="7">
        <f t="shared" si="1"/>
        <v>116072389.2067</v>
      </c>
    </row>
    <row r="55" spans="1:21" ht="24.95" customHeight="1">
      <c r="A55" s="129"/>
      <c r="B55" s="126"/>
      <c r="C55" s="1">
        <v>8</v>
      </c>
      <c r="D55" s="5" t="s">
        <v>106</v>
      </c>
      <c r="E55" s="5">
        <v>53343316.630999997</v>
      </c>
      <c r="F55" s="5">
        <v>12195387.907199999</v>
      </c>
      <c r="G55" s="5">
        <v>0</v>
      </c>
      <c r="H55" s="5">
        <v>3986620.5263999999</v>
      </c>
      <c r="I55" s="5">
        <v>21772755.356600001</v>
      </c>
      <c r="J55" s="6">
        <f t="shared" si="0"/>
        <v>91298080.421199992</v>
      </c>
      <c r="K55" s="11"/>
      <c r="L55" s="131"/>
      <c r="M55" s="126"/>
      <c r="N55" s="12">
        <v>28</v>
      </c>
      <c r="O55" s="5" t="s">
        <v>488</v>
      </c>
      <c r="P55" s="5">
        <v>57382433.595299996</v>
      </c>
      <c r="Q55" s="5">
        <v>13118813.7699</v>
      </c>
      <c r="R55" s="5">
        <v>0</v>
      </c>
      <c r="S55" s="5">
        <v>4288484.5201000003</v>
      </c>
      <c r="T55" s="5">
        <v>24007373.701200001</v>
      </c>
      <c r="U55" s="7">
        <f t="shared" si="1"/>
        <v>98797105.586499989</v>
      </c>
    </row>
    <row r="56" spans="1:21" ht="24.95" customHeight="1">
      <c r="A56" s="129"/>
      <c r="B56" s="126"/>
      <c r="C56" s="1">
        <v>9</v>
      </c>
      <c r="D56" s="5" t="s">
        <v>107</v>
      </c>
      <c r="E56" s="5">
        <v>61906764.668300003</v>
      </c>
      <c r="F56" s="5">
        <v>14153169.6357</v>
      </c>
      <c r="G56" s="5">
        <v>0</v>
      </c>
      <c r="H56" s="5">
        <v>4626611.0608000001</v>
      </c>
      <c r="I56" s="5">
        <v>25268608.6983</v>
      </c>
      <c r="J56" s="6">
        <f t="shared" si="0"/>
        <v>105955154.06310001</v>
      </c>
      <c r="K56" s="11"/>
      <c r="L56" s="131"/>
      <c r="M56" s="126"/>
      <c r="N56" s="12">
        <v>29</v>
      </c>
      <c r="O56" s="5" t="s">
        <v>489</v>
      </c>
      <c r="P56" s="5">
        <v>68661712.238700002</v>
      </c>
      <c r="Q56" s="5">
        <v>15697490.67</v>
      </c>
      <c r="R56" s="5">
        <v>0</v>
      </c>
      <c r="S56" s="5">
        <v>5131443.0499</v>
      </c>
      <c r="T56" s="5">
        <v>27201224.6448</v>
      </c>
      <c r="U56" s="7">
        <f t="shared" si="1"/>
        <v>116691870.60339999</v>
      </c>
    </row>
    <row r="57" spans="1:21" ht="24.95" customHeight="1">
      <c r="A57" s="129"/>
      <c r="B57" s="126"/>
      <c r="C57" s="1">
        <v>10</v>
      </c>
      <c r="D57" s="5" t="s">
        <v>108</v>
      </c>
      <c r="E57" s="5">
        <v>67351693.994100004</v>
      </c>
      <c r="F57" s="5">
        <v>15397993.344599999</v>
      </c>
      <c r="G57" s="5">
        <v>0</v>
      </c>
      <c r="H57" s="5">
        <v>5033538.6458999999</v>
      </c>
      <c r="I57" s="5">
        <v>28244397.145100001</v>
      </c>
      <c r="J57" s="6">
        <f t="shared" si="0"/>
        <v>116027623.12969999</v>
      </c>
      <c r="K57" s="11"/>
      <c r="L57" s="131"/>
      <c r="M57" s="126"/>
      <c r="N57" s="12">
        <v>30</v>
      </c>
      <c r="O57" s="5" t="s">
        <v>490</v>
      </c>
      <c r="P57" s="5">
        <v>61936997.129100002</v>
      </c>
      <c r="Q57" s="5">
        <v>14160081.402899999</v>
      </c>
      <c r="R57" s="5">
        <v>0</v>
      </c>
      <c r="S57" s="5">
        <v>4628870.4881999996</v>
      </c>
      <c r="T57" s="5">
        <v>26183410.861000001</v>
      </c>
      <c r="U57" s="7">
        <f t="shared" si="1"/>
        <v>106909359.8812</v>
      </c>
    </row>
    <row r="58" spans="1:21" ht="24.95" customHeight="1">
      <c r="A58" s="129"/>
      <c r="B58" s="126"/>
      <c r="C58" s="1">
        <v>11</v>
      </c>
      <c r="D58" s="5" t="s">
        <v>109</v>
      </c>
      <c r="E58" s="5">
        <v>51835728.711800002</v>
      </c>
      <c r="F58" s="5">
        <v>11850722.058800001</v>
      </c>
      <c r="G58" s="5">
        <v>0</v>
      </c>
      <c r="H58" s="5">
        <v>3873950.7239999999</v>
      </c>
      <c r="I58" s="5">
        <v>21634498.069600001</v>
      </c>
      <c r="J58" s="6">
        <f t="shared" si="0"/>
        <v>89194899.564200014</v>
      </c>
      <c r="K58" s="11"/>
      <c r="L58" s="131"/>
      <c r="M58" s="126"/>
      <c r="N58" s="12">
        <v>31</v>
      </c>
      <c r="O58" s="5" t="s">
        <v>491</v>
      </c>
      <c r="P58" s="5">
        <v>64172158.498899996</v>
      </c>
      <c r="Q58" s="5">
        <v>14671085.623500001</v>
      </c>
      <c r="R58" s="5">
        <v>0</v>
      </c>
      <c r="S58" s="5">
        <v>4795915.5981999999</v>
      </c>
      <c r="T58" s="5">
        <v>25181229.6094</v>
      </c>
      <c r="U58" s="7">
        <f t="shared" si="1"/>
        <v>108820389.33</v>
      </c>
    </row>
    <row r="59" spans="1:21" ht="24.95" customHeight="1">
      <c r="A59" s="129"/>
      <c r="B59" s="126"/>
      <c r="C59" s="1">
        <v>12</v>
      </c>
      <c r="D59" s="5" t="s">
        <v>110</v>
      </c>
      <c r="E59" s="5">
        <v>61312352.520300001</v>
      </c>
      <c r="F59" s="5">
        <v>14017274.6974</v>
      </c>
      <c r="G59" s="5">
        <v>0</v>
      </c>
      <c r="H59" s="5">
        <v>4582187.5824999996</v>
      </c>
      <c r="I59" s="5">
        <v>24974252.647399999</v>
      </c>
      <c r="J59" s="6">
        <f t="shared" si="0"/>
        <v>104886067.44760001</v>
      </c>
      <c r="K59" s="11"/>
      <c r="L59" s="131"/>
      <c r="M59" s="126"/>
      <c r="N59" s="12">
        <v>32</v>
      </c>
      <c r="O59" s="5" t="s">
        <v>492</v>
      </c>
      <c r="P59" s="5">
        <v>68855408.713200003</v>
      </c>
      <c r="Q59" s="5">
        <v>15741773.699100001</v>
      </c>
      <c r="R59" s="5">
        <v>0</v>
      </c>
      <c r="S59" s="5">
        <v>5145918.9841</v>
      </c>
      <c r="T59" s="5">
        <v>27884581.534200002</v>
      </c>
      <c r="U59" s="7">
        <f t="shared" si="1"/>
        <v>117627682.9306</v>
      </c>
    </row>
    <row r="60" spans="1:21" ht="24.95" customHeight="1">
      <c r="A60" s="129"/>
      <c r="B60" s="126"/>
      <c r="C60" s="1">
        <v>13</v>
      </c>
      <c r="D60" s="5" t="s">
        <v>111</v>
      </c>
      <c r="E60" s="5">
        <v>61329639.115999997</v>
      </c>
      <c r="F60" s="5">
        <v>14021226.771500001</v>
      </c>
      <c r="G60" s="5">
        <v>0</v>
      </c>
      <c r="H60" s="5">
        <v>4583479.4988000002</v>
      </c>
      <c r="I60" s="5">
        <v>24980992.761</v>
      </c>
      <c r="J60" s="6">
        <f t="shared" si="0"/>
        <v>104915338.1473</v>
      </c>
      <c r="K60" s="11"/>
      <c r="L60" s="131"/>
      <c r="M60" s="126"/>
      <c r="N60" s="12">
        <v>33</v>
      </c>
      <c r="O60" s="5" t="s">
        <v>493</v>
      </c>
      <c r="P60" s="5">
        <v>66733861.695</v>
      </c>
      <c r="Q60" s="5">
        <v>15256744.0743</v>
      </c>
      <c r="R60" s="5">
        <v>0</v>
      </c>
      <c r="S60" s="5">
        <v>4987364.8591999998</v>
      </c>
      <c r="T60" s="5">
        <v>25251292.806400001</v>
      </c>
      <c r="U60" s="7">
        <f t="shared" si="1"/>
        <v>112229263.4349</v>
      </c>
    </row>
    <row r="61" spans="1:21" ht="24.95" customHeight="1">
      <c r="A61" s="129"/>
      <c r="B61" s="126"/>
      <c r="C61" s="1">
        <v>14</v>
      </c>
      <c r="D61" s="5" t="s">
        <v>112</v>
      </c>
      <c r="E61" s="5">
        <v>63252399.303199999</v>
      </c>
      <c r="F61" s="5">
        <v>14460809.6062</v>
      </c>
      <c r="G61" s="5">
        <v>0</v>
      </c>
      <c r="H61" s="5">
        <v>4727177.2609999999</v>
      </c>
      <c r="I61" s="5">
        <v>25607087.005100001</v>
      </c>
      <c r="J61" s="6">
        <f t="shared" si="0"/>
        <v>108047473.17549999</v>
      </c>
      <c r="K61" s="11"/>
      <c r="L61" s="132"/>
      <c r="M61" s="127"/>
      <c r="N61" s="12">
        <v>34</v>
      </c>
      <c r="O61" s="5" t="s">
        <v>494</v>
      </c>
      <c r="P61" s="5">
        <v>65404659.8235</v>
      </c>
      <c r="Q61" s="5">
        <v>14952860.974199999</v>
      </c>
      <c r="R61" s="5">
        <v>0</v>
      </c>
      <c r="S61" s="5">
        <v>4888026.7640000004</v>
      </c>
      <c r="T61" s="5">
        <v>26239993.830899999</v>
      </c>
      <c r="U61" s="7">
        <f t="shared" si="1"/>
        <v>111485541.3926</v>
      </c>
    </row>
    <row r="62" spans="1:21" ht="24.95" customHeight="1">
      <c r="A62" s="129"/>
      <c r="B62" s="126"/>
      <c r="C62" s="1">
        <v>15</v>
      </c>
      <c r="D62" s="5" t="s">
        <v>113</v>
      </c>
      <c r="E62" s="5">
        <v>57787265.4278</v>
      </c>
      <c r="F62" s="5">
        <v>13211366.7184</v>
      </c>
      <c r="G62" s="5">
        <v>0</v>
      </c>
      <c r="H62" s="5">
        <v>4318739.6859999998</v>
      </c>
      <c r="I62" s="5">
        <v>23121684.297899999</v>
      </c>
      <c r="J62" s="6">
        <f t="shared" si="0"/>
        <v>98439056.130100012</v>
      </c>
      <c r="K62" s="11"/>
      <c r="L62" s="18"/>
      <c r="M62" s="113" t="s">
        <v>831</v>
      </c>
      <c r="N62" s="114"/>
      <c r="O62" s="115"/>
      <c r="P62" s="14">
        <v>2322519059.4336004</v>
      </c>
      <c r="Q62" s="14">
        <v>530975999.25260001</v>
      </c>
      <c r="R62" s="14">
        <v>0</v>
      </c>
      <c r="S62" s="14">
        <v>173573799.67990002</v>
      </c>
      <c r="T62" s="14">
        <v>922253321.04580021</v>
      </c>
      <c r="U62" s="7">
        <f t="shared" si="1"/>
        <v>3949322179.411901</v>
      </c>
    </row>
    <row r="63" spans="1:21" ht="24.95" customHeight="1">
      <c r="A63" s="129"/>
      <c r="B63" s="126"/>
      <c r="C63" s="1">
        <v>16</v>
      </c>
      <c r="D63" s="5" t="s">
        <v>114</v>
      </c>
      <c r="E63" s="5">
        <v>59003709.081200004</v>
      </c>
      <c r="F63" s="5">
        <v>13489470.9526</v>
      </c>
      <c r="G63" s="5">
        <v>0</v>
      </c>
      <c r="H63" s="5">
        <v>4409650.7792999996</v>
      </c>
      <c r="I63" s="5">
        <v>24698361.109299999</v>
      </c>
      <c r="J63" s="6">
        <f t="shared" si="0"/>
        <v>101601191.92240001</v>
      </c>
      <c r="K63" s="11"/>
      <c r="L63" s="130">
        <v>21</v>
      </c>
      <c r="M63" s="125" t="s">
        <v>44</v>
      </c>
      <c r="N63" s="12">
        <v>1</v>
      </c>
      <c r="O63" s="5" t="s">
        <v>495</v>
      </c>
      <c r="P63" s="5">
        <v>52367146.280500002</v>
      </c>
      <c r="Q63" s="5">
        <v>11972215.1305</v>
      </c>
      <c r="R63" s="5">
        <v>0</v>
      </c>
      <c r="S63" s="5">
        <v>3913666.2932000002</v>
      </c>
      <c r="T63" s="5">
        <v>21003174.182999998</v>
      </c>
      <c r="U63" s="7">
        <f t="shared" si="1"/>
        <v>89256201.887199998</v>
      </c>
    </row>
    <row r="64" spans="1:21" ht="24.95" customHeight="1">
      <c r="A64" s="129"/>
      <c r="B64" s="126"/>
      <c r="C64" s="1">
        <v>17</v>
      </c>
      <c r="D64" s="5" t="s">
        <v>115</v>
      </c>
      <c r="E64" s="5">
        <v>55076455.087099999</v>
      </c>
      <c r="F64" s="5">
        <v>12591619.283500001</v>
      </c>
      <c r="G64" s="5">
        <v>0</v>
      </c>
      <c r="H64" s="5">
        <v>4116146.8809000002</v>
      </c>
      <c r="I64" s="5">
        <v>23394460.657499999</v>
      </c>
      <c r="J64" s="6">
        <f t="shared" si="0"/>
        <v>95178681.908999994</v>
      </c>
      <c r="K64" s="11"/>
      <c r="L64" s="131"/>
      <c r="M64" s="126"/>
      <c r="N64" s="12">
        <v>2</v>
      </c>
      <c r="O64" s="5" t="s">
        <v>496</v>
      </c>
      <c r="P64" s="5">
        <v>85565843.311700001</v>
      </c>
      <c r="Q64" s="5">
        <v>19562125.43</v>
      </c>
      <c r="R64" s="5">
        <v>0</v>
      </c>
      <c r="S64" s="5">
        <v>6394775.7440999998</v>
      </c>
      <c r="T64" s="5">
        <v>27689876.5691</v>
      </c>
      <c r="U64" s="7">
        <f t="shared" si="1"/>
        <v>139212621.05489999</v>
      </c>
    </row>
    <row r="65" spans="1:21" ht="24.95" customHeight="1">
      <c r="A65" s="129"/>
      <c r="B65" s="126"/>
      <c r="C65" s="1">
        <v>18</v>
      </c>
      <c r="D65" s="5" t="s">
        <v>116</v>
      </c>
      <c r="E65" s="5">
        <v>68427241.091299996</v>
      </c>
      <c r="F65" s="5">
        <v>15643885.705499999</v>
      </c>
      <c r="G65" s="5">
        <v>0</v>
      </c>
      <c r="H65" s="5">
        <v>5113919.8146000002</v>
      </c>
      <c r="I65" s="5">
        <v>27587151.115699999</v>
      </c>
      <c r="J65" s="6">
        <f t="shared" si="0"/>
        <v>116772197.72709998</v>
      </c>
      <c r="K65" s="11"/>
      <c r="L65" s="131"/>
      <c r="M65" s="126"/>
      <c r="N65" s="12">
        <v>3</v>
      </c>
      <c r="O65" s="5" t="s">
        <v>497</v>
      </c>
      <c r="P65" s="5">
        <v>72071404.279100001</v>
      </c>
      <c r="Q65" s="5">
        <v>16477016.948100001</v>
      </c>
      <c r="R65" s="5">
        <v>0</v>
      </c>
      <c r="S65" s="5">
        <v>5386266.8804000001</v>
      </c>
      <c r="T65" s="5">
        <v>28338626.657000002</v>
      </c>
      <c r="U65" s="7">
        <f t="shared" si="1"/>
        <v>122273314.76460001</v>
      </c>
    </row>
    <row r="66" spans="1:21" ht="24.95" customHeight="1">
      <c r="A66" s="129"/>
      <c r="B66" s="126"/>
      <c r="C66" s="1">
        <v>19</v>
      </c>
      <c r="D66" s="5" t="s">
        <v>117</v>
      </c>
      <c r="E66" s="5">
        <v>57097466.358400002</v>
      </c>
      <c r="F66" s="5">
        <v>13053664.352600001</v>
      </c>
      <c r="G66" s="5">
        <v>0</v>
      </c>
      <c r="H66" s="5">
        <v>4267187.4522000002</v>
      </c>
      <c r="I66" s="5">
        <v>23654946.221900001</v>
      </c>
      <c r="J66" s="6">
        <f t="shared" si="0"/>
        <v>98073264.385099992</v>
      </c>
      <c r="K66" s="11"/>
      <c r="L66" s="131"/>
      <c r="M66" s="126"/>
      <c r="N66" s="12">
        <v>4</v>
      </c>
      <c r="O66" s="5" t="s">
        <v>498</v>
      </c>
      <c r="P66" s="5">
        <v>59507081.5264</v>
      </c>
      <c r="Q66" s="5">
        <v>13604552.3277</v>
      </c>
      <c r="R66" s="5">
        <v>0</v>
      </c>
      <c r="S66" s="5">
        <v>4447270.3921999997</v>
      </c>
      <c r="T66" s="5">
        <v>23909579.108100001</v>
      </c>
      <c r="U66" s="7">
        <f t="shared" si="1"/>
        <v>101468483.35439999</v>
      </c>
    </row>
    <row r="67" spans="1:21" ht="24.95" customHeight="1">
      <c r="A67" s="129"/>
      <c r="B67" s="126"/>
      <c r="C67" s="1">
        <v>20</v>
      </c>
      <c r="D67" s="5" t="s">
        <v>118</v>
      </c>
      <c r="E67" s="5">
        <v>60076054.614600003</v>
      </c>
      <c r="F67" s="5">
        <v>13734631.3696</v>
      </c>
      <c r="G67" s="5">
        <v>0</v>
      </c>
      <c r="H67" s="5">
        <v>4489792.6787</v>
      </c>
      <c r="I67" s="5">
        <v>24766215.361499999</v>
      </c>
      <c r="J67" s="6">
        <f t="shared" si="0"/>
        <v>103066694.0244</v>
      </c>
      <c r="K67" s="11"/>
      <c r="L67" s="131"/>
      <c r="M67" s="126"/>
      <c r="N67" s="12">
        <v>5</v>
      </c>
      <c r="O67" s="5" t="s">
        <v>499</v>
      </c>
      <c r="P67" s="5">
        <v>79251832.597499996</v>
      </c>
      <c r="Q67" s="5">
        <v>18118611.701000001</v>
      </c>
      <c r="R67" s="5">
        <v>0</v>
      </c>
      <c r="S67" s="5">
        <v>5922897.2351000002</v>
      </c>
      <c r="T67" s="5">
        <v>30736351.248599999</v>
      </c>
      <c r="U67" s="7">
        <f t="shared" si="1"/>
        <v>134029692.78220001</v>
      </c>
    </row>
    <row r="68" spans="1:21" ht="24.95" customHeight="1">
      <c r="A68" s="129"/>
      <c r="B68" s="126"/>
      <c r="C68" s="1">
        <v>21</v>
      </c>
      <c r="D68" s="5" t="s">
        <v>119</v>
      </c>
      <c r="E68" s="5">
        <v>62487822.480300002</v>
      </c>
      <c r="F68" s="5">
        <v>14286011.4959</v>
      </c>
      <c r="G68" s="5">
        <v>0</v>
      </c>
      <c r="H68" s="5">
        <v>4670036.5009000003</v>
      </c>
      <c r="I68" s="5">
        <v>25901839.533199999</v>
      </c>
      <c r="J68" s="6">
        <f t="shared" si="0"/>
        <v>107345710.0103</v>
      </c>
      <c r="K68" s="11"/>
      <c r="L68" s="131"/>
      <c r="M68" s="126"/>
      <c r="N68" s="12">
        <v>6</v>
      </c>
      <c r="O68" s="5" t="s">
        <v>500</v>
      </c>
      <c r="P68" s="5">
        <v>96959823.040999994</v>
      </c>
      <c r="Q68" s="5">
        <v>22167025.3759</v>
      </c>
      <c r="R68" s="5">
        <v>0</v>
      </c>
      <c r="S68" s="5">
        <v>7246306.4762000004</v>
      </c>
      <c r="T68" s="5">
        <v>32469693.219999999</v>
      </c>
      <c r="U68" s="7">
        <f t="shared" si="1"/>
        <v>158842848.11309999</v>
      </c>
    </row>
    <row r="69" spans="1:21" ht="24.95" customHeight="1">
      <c r="A69" s="129"/>
      <c r="B69" s="126"/>
      <c r="C69" s="1">
        <v>22</v>
      </c>
      <c r="D69" s="5" t="s">
        <v>120</v>
      </c>
      <c r="E69" s="5">
        <v>53709918.9243</v>
      </c>
      <c r="F69" s="5">
        <v>12279200.7905</v>
      </c>
      <c r="G69" s="5">
        <v>0</v>
      </c>
      <c r="H69" s="5">
        <v>4014018.6020999998</v>
      </c>
      <c r="I69" s="5">
        <v>23397009.440000001</v>
      </c>
      <c r="J69" s="6">
        <f t="shared" si="0"/>
        <v>93400147.756899998</v>
      </c>
      <c r="K69" s="11"/>
      <c r="L69" s="131"/>
      <c r="M69" s="126"/>
      <c r="N69" s="12">
        <v>7</v>
      </c>
      <c r="O69" s="5" t="s">
        <v>501</v>
      </c>
      <c r="P69" s="5">
        <v>66056044.256099999</v>
      </c>
      <c r="Q69" s="5">
        <v>15101780.957699999</v>
      </c>
      <c r="R69" s="5">
        <v>0</v>
      </c>
      <c r="S69" s="5">
        <v>4936708.0743000004</v>
      </c>
      <c r="T69" s="5">
        <v>24145992.838399999</v>
      </c>
      <c r="U69" s="7">
        <f t="shared" si="1"/>
        <v>110240526.12650001</v>
      </c>
    </row>
    <row r="70" spans="1:21" ht="24.95" customHeight="1">
      <c r="A70" s="129"/>
      <c r="B70" s="126"/>
      <c r="C70" s="1">
        <v>23</v>
      </c>
      <c r="D70" s="5" t="s">
        <v>121</v>
      </c>
      <c r="E70" s="5">
        <v>56083603.674999997</v>
      </c>
      <c r="F70" s="5">
        <v>12821874.327400001</v>
      </c>
      <c r="G70" s="5">
        <v>0</v>
      </c>
      <c r="H70" s="5">
        <v>4191416.2771000001</v>
      </c>
      <c r="I70" s="5">
        <v>24491060.138300002</v>
      </c>
      <c r="J70" s="6">
        <f t="shared" si="0"/>
        <v>97587954.417799994</v>
      </c>
      <c r="K70" s="11"/>
      <c r="L70" s="131"/>
      <c r="M70" s="126"/>
      <c r="N70" s="12">
        <v>8</v>
      </c>
      <c r="O70" s="5" t="s">
        <v>502</v>
      </c>
      <c r="P70" s="5">
        <v>70174953.429800004</v>
      </c>
      <c r="Q70" s="5">
        <v>16043448.9734</v>
      </c>
      <c r="R70" s="5">
        <v>0</v>
      </c>
      <c r="S70" s="5">
        <v>5244535.3503999999</v>
      </c>
      <c r="T70" s="5">
        <v>25438055.611699998</v>
      </c>
      <c r="U70" s="7">
        <f t="shared" si="1"/>
        <v>116900993.3653</v>
      </c>
    </row>
    <row r="71" spans="1:21" ht="24.95" customHeight="1">
      <c r="A71" s="129"/>
      <c r="B71" s="126"/>
      <c r="C71" s="1">
        <v>24</v>
      </c>
      <c r="D71" s="5" t="s">
        <v>122</v>
      </c>
      <c r="E71" s="5">
        <v>57445383.417300001</v>
      </c>
      <c r="F71" s="5">
        <v>13133205.404100001</v>
      </c>
      <c r="G71" s="5">
        <v>0</v>
      </c>
      <c r="H71" s="5">
        <v>4293189.0842000004</v>
      </c>
      <c r="I71" s="5">
        <v>22457018.479699999</v>
      </c>
      <c r="J71" s="6">
        <f t="shared" si="0"/>
        <v>97328796.385299996</v>
      </c>
      <c r="K71" s="11"/>
      <c r="L71" s="131"/>
      <c r="M71" s="126"/>
      <c r="N71" s="12">
        <v>9</v>
      </c>
      <c r="O71" s="5" t="s">
        <v>503</v>
      </c>
      <c r="P71" s="5">
        <v>87179320.462400004</v>
      </c>
      <c r="Q71" s="5">
        <v>19930999.751600001</v>
      </c>
      <c r="R71" s="5">
        <v>0</v>
      </c>
      <c r="S71" s="5">
        <v>6515359.1935999999</v>
      </c>
      <c r="T71" s="5">
        <v>32287483.596000001</v>
      </c>
      <c r="U71" s="7">
        <f t="shared" si="1"/>
        <v>145913163.0036</v>
      </c>
    </row>
    <row r="72" spans="1:21" ht="24.95" customHeight="1">
      <c r="A72" s="129"/>
      <c r="B72" s="126"/>
      <c r="C72" s="1">
        <v>25</v>
      </c>
      <c r="D72" s="5" t="s">
        <v>123</v>
      </c>
      <c r="E72" s="5">
        <v>67683387.319900006</v>
      </c>
      <c r="F72" s="5">
        <v>15473825.3144</v>
      </c>
      <c r="G72" s="5">
        <v>0</v>
      </c>
      <c r="H72" s="5">
        <v>5058327.7948000003</v>
      </c>
      <c r="I72" s="5">
        <v>27282316.737100001</v>
      </c>
      <c r="J72" s="6">
        <f t="shared" si="0"/>
        <v>115497857.16620001</v>
      </c>
      <c r="K72" s="11"/>
      <c r="L72" s="131"/>
      <c r="M72" s="126"/>
      <c r="N72" s="12">
        <v>10</v>
      </c>
      <c r="O72" s="5" t="s">
        <v>504</v>
      </c>
      <c r="P72" s="5">
        <v>60703602.680100001</v>
      </c>
      <c r="Q72" s="5">
        <v>13878101.865499999</v>
      </c>
      <c r="R72" s="5">
        <v>0</v>
      </c>
      <c r="S72" s="5">
        <v>4536692.5746999998</v>
      </c>
      <c r="T72" s="5">
        <v>24131889.575599998</v>
      </c>
      <c r="U72" s="7">
        <f t="shared" si="1"/>
        <v>103250286.69589999</v>
      </c>
    </row>
    <row r="73" spans="1:21" ht="24.95" customHeight="1">
      <c r="A73" s="129"/>
      <c r="B73" s="126"/>
      <c r="C73" s="1">
        <v>26</v>
      </c>
      <c r="D73" s="5" t="s">
        <v>124</v>
      </c>
      <c r="E73" s="5">
        <v>50417809.251900002</v>
      </c>
      <c r="F73" s="5">
        <v>11526556.278999999</v>
      </c>
      <c r="G73" s="5">
        <v>0</v>
      </c>
      <c r="H73" s="5">
        <v>3767982.3069000002</v>
      </c>
      <c r="I73" s="5">
        <v>20520906.706</v>
      </c>
      <c r="J73" s="6">
        <f t="shared" ref="J73:J136" si="2">E73+F73+G73+H73+I73</f>
        <v>86233254.543799996</v>
      </c>
      <c r="K73" s="11"/>
      <c r="L73" s="131"/>
      <c r="M73" s="126"/>
      <c r="N73" s="12">
        <v>11</v>
      </c>
      <c r="O73" s="5" t="s">
        <v>505</v>
      </c>
      <c r="P73" s="5">
        <v>64118847.157399997</v>
      </c>
      <c r="Q73" s="5">
        <v>14658897.5458</v>
      </c>
      <c r="R73" s="5">
        <v>0</v>
      </c>
      <c r="S73" s="5">
        <v>4791931.3673999999</v>
      </c>
      <c r="T73" s="5">
        <v>25820146.417800002</v>
      </c>
      <c r="U73" s="7">
        <f t="shared" ref="U73:U136" si="3">P73+Q73+R73+S73+T73</f>
        <v>109389822.48840001</v>
      </c>
    </row>
    <row r="74" spans="1:21" ht="24.95" customHeight="1">
      <c r="A74" s="129"/>
      <c r="B74" s="126"/>
      <c r="C74" s="1">
        <v>27</v>
      </c>
      <c r="D74" s="5" t="s">
        <v>125</v>
      </c>
      <c r="E74" s="5">
        <v>61863063.681999996</v>
      </c>
      <c r="F74" s="5">
        <v>14143178.6844</v>
      </c>
      <c r="G74" s="5">
        <v>0</v>
      </c>
      <c r="H74" s="5">
        <v>4623345.0613000002</v>
      </c>
      <c r="I74" s="5">
        <v>24698361.109299999</v>
      </c>
      <c r="J74" s="6">
        <f t="shared" si="2"/>
        <v>105327948.537</v>
      </c>
      <c r="K74" s="11"/>
      <c r="L74" s="131"/>
      <c r="M74" s="126"/>
      <c r="N74" s="12">
        <v>12</v>
      </c>
      <c r="O74" s="5" t="s">
        <v>506</v>
      </c>
      <c r="P74" s="5">
        <v>70737025.505099997</v>
      </c>
      <c r="Q74" s="5">
        <v>16171950.300799999</v>
      </c>
      <c r="R74" s="5">
        <v>0</v>
      </c>
      <c r="S74" s="5">
        <v>5286541.8887</v>
      </c>
      <c r="T74" s="5">
        <v>28217871.009399999</v>
      </c>
      <c r="U74" s="7">
        <f t="shared" si="3"/>
        <v>120413388.70399998</v>
      </c>
    </row>
    <row r="75" spans="1:21" ht="24.95" customHeight="1">
      <c r="A75" s="129"/>
      <c r="B75" s="126"/>
      <c r="C75" s="1">
        <v>28</v>
      </c>
      <c r="D75" s="5" t="s">
        <v>126</v>
      </c>
      <c r="E75" s="5">
        <v>50435763.650200002</v>
      </c>
      <c r="F75" s="5">
        <v>11530661.0266</v>
      </c>
      <c r="G75" s="5">
        <v>0</v>
      </c>
      <c r="H75" s="5">
        <v>3769324.1315000001</v>
      </c>
      <c r="I75" s="5">
        <v>21111261.3565</v>
      </c>
      <c r="J75" s="6">
        <f t="shared" si="2"/>
        <v>86847010.164799988</v>
      </c>
      <c r="K75" s="11"/>
      <c r="L75" s="131"/>
      <c r="M75" s="126"/>
      <c r="N75" s="12">
        <v>13</v>
      </c>
      <c r="O75" s="5" t="s">
        <v>507</v>
      </c>
      <c r="P75" s="5">
        <v>58868656.439999998</v>
      </c>
      <c r="Q75" s="5">
        <v>13458595.1194</v>
      </c>
      <c r="R75" s="5">
        <v>0</v>
      </c>
      <c r="S75" s="5">
        <v>4399557.6005999995</v>
      </c>
      <c r="T75" s="5">
        <v>22103681.796799999</v>
      </c>
      <c r="U75" s="7">
        <f t="shared" si="3"/>
        <v>98830490.956799999</v>
      </c>
    </row>
    <row r="76" spans="1:21" ht="24.95" customHeight="1">
      <c r="A76" s="129"/>
      <c r="B76" s="126"/>
      <c r="C76" s="1">
        <v>29</v>
      </c>
      <c r="D76" s="5" t="s">
        <v>127</v>
      </c>
      <c r="E76" s="5">
        <v>65776332.612099998</v>
      </c>
      <c r="F76" s="5">
        <v>15037833.0779</v>
      </c>
      <c r="G76" s="5">
        <v>0</v>
      </c>
      <c r="H76" s="5">
        <v>4915803.7839000002</v>
      </c>
      <c r="I76" s="5">
        <v>24203727.399</v>
      </c>
      <c r="J76" s="6">
        <f t="shared" si="2"/>
        <v>109933696.87289999</v>
      </c>
      <c r="K76" s="11"/>
      <c r="L76" s="131"/>
      <c r="M76" s="126"/>
      <c r="N76" s="12">
        <v>14</v>
      </c>
      <c r="O76" s="5" t="s">
        <v>508</v>
      </c>
      <c r="P76" s="5">
        <v>67555630.509599999</v>
      </c>
      <c r="Q76" s="5">
        <v>15444617.4593</v>
      </c>
      <c r="R76" s="5">
        <v>0</v>
      </c>
      <c r="S76" s="5">
        <v>5048779.8710000003</v>
      </c>
      <c r="T76" s="5">
        <v>26023256.057700001</v>
      </c>
      <c r="U76" s="7">
        <f t="shared" si="3"/>
        <v>114072283.8976</v>
      </c>
    </row>
    <row r="77" spans="1:21" ht="24.95" customHeight="1">
      <c r="A77" s="129"/>
      <c r="B77" s="126"/>
      <c r="C77" s="1">
        <v>30</v>
      </c>
      <c r="D77" s="5" t="s">
        <v>128</v>
      </c>
      <c r="E77" s="5">
        <v>54426677.138499998</v>
      </c>
      <c r="F77" s="5">
        <v>12443066.5756</v>
      </c>
      <c r="G77" s="5">
        <v>0</v>
      </c>
      <c r="H77" s="5">
        <v>4067585.6313999998</v>
      </c>
      <c r="I77" s="5">
        <v>21533679.564599998</v>
      </c>
      <c r="J77" s="6">
        <f t="shared" si="2"/>
        <v>92471008.910099983</v>
      </c>
      <c r="K77" s="11"/>
      <c r="L77" s="131"/>
      <c r="M77" s="126"/>
      <c r="N77" s="12">
        <v>15</v>
      </c>
      <c r="O77" s="5" t="s">
        <v>509</v>
      </c>
      <c r="P77" s="5">
        <v>78155467.797199994</v>
      </c>
      <c r="Q77" s="5">
        <v>17867959.981699999</v>
      </c>
      <c r="R77" s="5">
        <v>0</v>
      </c>
      <c r="S77" s="5">
        <v>5840960.2522999998</v>
      </c>
      <c r="T77" s="5">
        <v>27217275.666900001</v>
      </c>
      <c r="U77" s="7">
        <f t="shared" si="3"/>
        <v>129081663.6981</v>
      </c>
    </row>
    <row r="78" spans="1:21" ht="24.95" customHeight="1">
      <c r="A78" s="129"/>
      <c r="B78" s="127"/>
      <c r="C78" s="1">
        <v>31</v>
      </c>
      <c r="D78" s="5" t="s">
        <v>129</v>
      </c>
      <c r="E78" s="5">
        <v>82268576.535999998</v>
      </c>
      <c r="F78" s="5">
        <v>18808301.897799999</v>
      </c>
      <c r="G78" s="5">
        <v>0</v>
      </c>
      <c r="H78" s="5">
        <v>6148354.0321000004</v>
      </c>
      <c r="I78" s="5">
        <v>35037355.438699998</v>
      </c>
      <c r="J78" s="6">
        <f t="shared" si="2"/>
        <v>142262587.90459999</v>
      </c>
      <c r="K78" s="11"/>
      <c r="L78" s="131"/>
      <c r="M78" s="126"/>
      <c r="N78" s="12">
        <v>16</v>
      </c>
      <c r="O78" s="5" t="s">
        <v>510</v>
      </c>
      <c r="P78" s="5">
        <v>62617675.4714</v>
      </c>
      <c r="Q78" s="5">
        <v>14315698.5814</v>
      </c>
      <c r="R78" s="5">
        <v>0</v>
      </c>
      <c r="S78" s="5">
        <v>4679741.0831000004</v>
      </c>
      <c r="T78" s="5">
        <v>24333186.748</v>
      </c>
      <c r="U78" s="7">
        <f t="shared" si="3"/>
        <v>105946301.8839</v>
      </c>
    </row>
    <row r="79" spans="1:21" ht="24.95" customHeight="1">
      <c r="A79" s="1"/>
      <c r="B79" s="113" t="s">
        <v>814</v>
      </c>
      <c r="C79" s="114"/>
      <c r="D79" s="115"/>
      <c r="E79" s="14">
        <v>1861430478.6223993</v>
      </c>
      <c r="F79" s="14">
        <v>425561592.01850009</v>
      </c>
      <c r="G79" s="14">
        <v>0</v>
      </c>
      <c r="H79" s="14">
        <v>139114277.53530002</v>
      </c>
      <c r="I79" s="14">
        <v>764640159.74290013</v>
      </c>
      <c r="J79" s="7">
        <f t="shared" si="2"/>
        <v>3190746507.9190998</v>
      </c>
      <c r="K79" s="11"/>
      <c r="L79" s="131"/>
      <c r="M79" s="126"/>
      <c r="N79" s="12">
        <v>17</v>
      </c>
      <c r="O79" s="5" t="s">
        <v>511</v>
      </c>
      <c r="P79" s="5">
        <v>61707766.482600003</v>
      </c>
      <c r="Q79" s="5">
        <v>14107674.5255</v>
      </c>
      <c r="R79" s="5">
        <v>0</v>
      </c>
      <c r="S79" s="5">
        <v>4611738.9024999999</v>
      </c>
      <c r="T79" s="5">
        <v>22360485.786600001</v>
      </c>
      <c r="U79" s="7">
        <f t="shared" si="3"/>
        <v>102787665.6972</v>
      </c>
    </row>
    <row r="80" spans="1:21" ht="24.95" customHeight="1">
      <c r="A80" s="129">
        <v>4</v>
      </c>
      <c r="B80" s="125" t="s">
        <v>27</v>
      </c>
      <c r="C80" s="1">
        <v>1</v>
      </c>
      <c r="D80" s="5" t="s">
        <v>130</v>
      </c>
      <c r="E80" s="5">
        <v>92533861.497400001</v>
      </c>
      <c r="F80" s="5">
        <v>21155158.8237</v>
      </c>
      <c r="G80" s="5">
        <v>0</v>
      </c>
      <c r="H80" s="5">
        <v>6915531.5965999998</v>
      </c>
      <c r="I80" s="5">
        <v>38412750.437600002</v>
      </c>
      <c r="J80" s="6">
        <f t="shared" si="2"/>
        <v>159017302.35530001</v>
      </c>
      <c r="K80" s="11"/>
      <c r="L80" s="131"/>
      <c r="M80" s="126"/>
      <c r="N80" s="12">
        <v>18</v>
      </c>
      <c r="O80" s="5" t="s">
        <v>512</v>
      </c>
      <c r="P80" s="5">
        <v>64037191.305799998</v>
      </c>
      <c r="Q80" s="5">
        <v>14640229.3255</v>
      </c>
      <c r="R80" s="5">
        <v>0</v>
      </c>
      <c r="S80" s="5">
        <v>4785828.8054</v>
      </c>
      <c r="T80" s="5">
        <v>24467989.018800002</v>
      </c>
      <c r="U80" s="7">
        <f t="shared" si="3"/>
        <v>107931238.45550001</v>
      </c>
    </row>
    <row r="81" spans="1:21" ht="24.95" customHeight="1">
      <c r="A81" s="129"/>
      <c r="B81" s="126"/>
      <c r="C81" s="1">
        <v>2</v>
      </c>
      <c r="D81" s="5" t="s">
        <v>131</v>
      </c>
      <c r="E81" s="5">
        <v>60855533.812299997</v>
      </c>
      <c r="F81" s="5">
        <v>13912836.4716</v>
      </c>
      <c r="G81" s="5">
        <v>0</v>
      </c>
      <c r="H81" s="5">
        <v>4548047.1699000001</v>
      </c>
      <c r="I81" s="5">
        <v>26130960.860599998</v>
      </c>
      <c r="J81" s="6">
        <f t="shared" si="2"/>
        <v>105447378.31439999</v>
      </c>
      <c r="K81" s="11"/>
      <c r="L81" s="131"/>
      <c r="M81" s="126"/>
      <c r="N81" s="12">
        <v>19</v>
      </c>
      <c r="O81" s="5" t="s">
        <v>513</v>
      </c>
      <c r="P81" s="5">
        <v>77476434.658700004</v>
      </c>
      <c r="Q81" s="5">
        <v>17712718.9309</v>
      </c>
      <c r="R81" s="5">
        <v>0</v>
      </c>
      <c r="S81" s="5">
        <v>5790212.6118999999</v>
      </c>
      <c r="T81" s="5">
        <v>25775457.765900001</v>
      </c>
      <c r="U81" s="7">
        <f t="shared" si="3"/>
        <v>126754823.9674</v>
      </c>
    </row>
    <row r="82" spans="1:21" ht="24.95" customHeight="1">
      <c r="A82" s="129"/>
      <c r="B82" s="126"/>
      <c r="C82" s="1">
        <v>3</v>
      </c>
      <c r="D82" s="5" t="s">
        <v>132</v>
      </c>
      <c r="E82" s="5">
        <v>62603134.833400004</v>
      </c>
      <c r="F82" s="5">
        <v>14312374.290100001</v>
      </c>
      <c r="G82" s="5">
        <v>0</v>
      </c>
      <c r="H82" s="5">
        <v>4678654.3864000002</v>
      </c>
      <c r="I82" s="5">
        <v>26928729.761300001</v>
      </c>
      <c r="J82" s="6">
        <f t="shared" si="2"/>
        <v>108522893.2712</v>
      </c>
      <c r="K82" s="11"/>
      <c r="L82" s="131"/>
      <c r="M82" s="126"/>
      <c r="N82" s="12">
        <v>20</v>
      </c>
      <c r="O82" s="5" t="s">
        <v>514</v>
      </c>
      <c r="P82" s="5">
        <v>59535283.7667</v>
      </c>
      <c r="Q82" s="5">
        <v>13610999.944399999</v>
      </c>
      <c r="R82" s="5">
        <v>0</v>
      </c>
      <c r="S82" s="5">
        <v>4449378.0908000004</v>
      </c>
      <c r="T82" s="5">
        <v>22917819.5447</v>
      </c>
      <c r="U82" s="7">
        <f t="shared" si="3"/>
        <v>100513481.3466</v>
      </c>
    </row>
    <row r="83" spans="1:21" ht="24.95" customHeight="1">
      <c r="A83" s="129"/>
      <c r="B83" s="126"/>
      <c r="C83" s="1">
        <v>4</v>
      </c>
      <c r="D83" s="5" t="s">
        <v>133</v>
      </c>
      <c r="E83" s="5">
        <v>75668101.483400002</v>
      </c>
      <c r="F83" s="5">
        <v>17299296.483100001</v>
      </c>
      <c r="G83" s="5">
        <v>0</v>
      </c>
      <c r="H83" s="5">
        <v>5655066.5691</v>
      </c>
      <c r="I83" s="5">
        <v>33588754.891199999</v>
      </c>
      <c r="J83" s="6">
        <f t="shared" si="2"/>
        <v>132211219.42680001</v>
      </c>
      <c r="K83" s="11"/>
      <c r="L83" s="132"/>
      <c r="M83" s="127"/>
      <c r="N83" s="12">
        <v>21</v>
      </c>
      <c r="O83" s="5" t="s">
        <v>515</v>
      </c>
      <c r="P83" s="5">
        <v>71111792.732800007</v>
      </c>
      <c r="Q83" s="5">
        <v>16257629.8574</v>
      </c>
      <c r="R83" s="5">
        <v>0</v>
      </c>
      <c r="S83" s="5">
        <v>5314550.1720000003</v>
      </c>
      <c r="T83" s="5">
        <v>26643006.6655</v>
      </c>
      <c r="U83" s="7">
        <f t="shared" si="3"/>
        <v>119326979.42770001</v>
      </c>
    </row>
    <row r="84" spans="1:21" ht="24.95" customHeight="1">
      <c r="A84" s="129"/>
      <c r="B84" s="126"/>
      <c r="C84" s="1">
        <v>5</v>
      </c>
      <c r="D84" s="5" t="s">
        <v>134</v>
      </c>
      <c r="E84" s="5">
        <v>57467461.3182</v>
      </c>
      <c r="F84" s="5">
        <v>13138252.869899999</v>
      </c>
      <c r="G84" s="5">
        <v>0</v>
      </c>
      <c r="H84" s="5">
        <v>4294839.0793000003</v>
      </c>
      <c r="I84" s="5">
        <v>23824426.040399998</v>
      </c>
      <c r="J84" s="6">
        <f t="shared" si="2"/>
        <v>98724979.307799995</v>
      </c>
      <c r="K84" s="11"/>
      <c r="L84" s="18"/>
      <c r="M84" s="113" t="s">
        <v>832</v>
      </c>
      <c r="N84" s="114"/>
      <c r="O84" s="115"/>
      <c r="P84" s="14">
        <v>1465758823.6918998</v>
      </c>
      <c r="Q84" s="14">
        <v>335102850.03350002</v>
      </c>
      <c r="R84" s="14">
        <v>0</v>
      </c>
      <c r="S84" s="14">
        <v>109543698.85990001</v>
      </c>
      <c r="T84" s="14">
        <v>546030899.08560002</v>
      </c>
      <c r="U84" s="7">
        <f t="shared" si="3"/>
        <v>2456436271.6708999</v>
      </c>
    </row>
    <row r="85" spans="1:21" ht="24.95" customHeight="1">
      <c r="A85" s="129"/>
      <c r="B85" s="126"/>
      <c r="C85" s="1">
        <v>6</v>
      </c>
      <c r="D85" s="5" t="s">
        <v>135</v>
      </c>
      <c r="E85" s="5">
        <v>66157862.541500002</v>
      </c>
      <c r="F85" s="5">
        <v>15125058.7282</v>
      </c>
      <c r="G85" s="5">
        <v>0</v>
      </c>
      <c r="H85" s="5">
        <v>4944317.4786</v>
      </c>
      <c r="I85" s="5">
        <v>28154014.434900001</v>
      </c>
      <c r="J85" s="6">
        <f t="shared" si="2"/>
        <v>114381253.1832</v>
      </c>
      <c r="K85" s="11"/>
      <c r="L85" s="130">
        <v>22</v>
      </c>
      <c r="M85" s="125" t="s">
        <v>45</v>
      </c>
      <c r="N85" s="12">
        <v>1</v>
      </c>
      <c r="O85" s="5" t="s">
        <v>516</v>
      </c>
      <c r="P85" s="5">
        <v>75957603.091600001</v>
      </c>
      <c r="Q85" s="5">
        <v>17365482.551600002</v>
      </c>
      <c r="R85" s="5">
        <v>-4284409.3099999996</v>
      </c>
      <c r="S85" s="5">
        <v>5676702.5138999997</v>
      </c>
      <c r="T85" s="5">
        <v>29007197.967900001</v>
      </c>
      <c r="U85" s="7">
        <f t="shared" si="3"/>
        <v>123722576.815</v>
      </c>
    </row>
    <row r="86" spans="1:21" ht="24.95" customHeight="1">
      <c r="A86" s="129"/>
      <c r="B86" s="126"/>
      <c r="C86" s="1">
        <v>7</v>
      </c>
      <c r="D86" s="5" t="s">
        <v>136</v>
      </c>
      <c r="E86" s="5">
        <v>61313414.181100003</v>
      </c>
      <c r="F86" s="5">
        <v>14017517.414999999</v>
      </c>
      <c r="G86" s="5">
        <v>0</v>
      </c>
      <c r="H86" s="5">
        <v>4582266.9259000001</v>
      </c>
      <c r="I86" s="5">
        <v>26418633.437600002</v>
      </c>
      <c r="J86" s="6">
        <f t="shared" si="2"/>
        <v>106331831.9596</v>
      </c>
      <c r="K86" s="11"/>
      <c r="L86" s="131"/>
      <c r="M86" s="126"/>
      <c r="N86" s="12">
        <v>2</v>
      </c>
      <c r="O86" s="5" t="s">
        <v>517</v>
      </c>
      <c r="P86" s="5">
        <v>67163662.132799998</v>
      </c>
      <c r="Q86" s="5">
        <v>15355005.363500001</v>
      </c>
      <c r="R86" s="5">
        <v>-4284409.3099999996</v>
      </c>
      <c r="S86" s="5">
        <v>5019486.0574000003</v>
      </c>
      <c r="T86" s="5">
        <v>24483222.4333</v>
      </c>
      <c r="U86" s="7">
        <f t="shared" si="3"/>
        <v>107736966.677</v>
      </c>
    </row>
    <row r="87" spans="1:21" ht="24.95" customHeight="1">
      <c r="A87" s="129"/>
      <c r="B87" s="126"/>
      <c r="C87" s="1">
        <v>8</v>
      </c>
      <c r="D87" s="5" t="s">
        <v>137</v>
      </c>
      <c r="E87" s="5">
        <v>54821810.689599998</v>
      </c>
      <c r="F87" s="5">
        <v>12533402.2959</v>
      </c>
      <c r="G87" s="5">
        <v>0</v>
      </c>
      <c r="H87" s="5">
        <v>4097115.9948</v>
      </c>
      <c r="I87" s="5">
        <v>22905391.7357</v>
      </c>
      <c r="J87" s="6">
        <f t="shared" si="2"/>
        <v>94357720.715999991</v>
      </c>
      <c r="K87" s="11"/>
      <c r="L87" s="131"/>
      <c r="M87" s="126"/>
      <c r="N87" s="12">
        <v>3</v>
      </c>
      <c r="O87" s="5" t="s">
        <v>518</v>
      </c>
      <c r="P87" s="5">
        <v>84763796.490799993</v>
      </c>
      <c r="Q87" s="5">
        <v>19378760.9016</v>
      </c>
      <c r="R87" s="5">
        <v>-4284409.3099999996</v>
      </c>
      <c r="S87" s="5">
        <v>6334834.6583000002</v>
      </c>
      <c r="T87" s="5">
        <v>32697778.287300002</v>
      </c>
      <c r="U87" s="7">
        <f t="shared" si="3"/>
        <v>138890761.028</v>
      </c>
    </row>
    <row r="88" spans="1:21" ht="24.95" customHeight="1">
      <c r="A88" s="129"/>
      <c r="B88" s="126"/>
      <c r="C88" s="1">
        <v>9</v>
      </c>
      <c r="D88" s="5" t="s">
        <v>138</v>
      </c>
      <c r="E88" s="5">
        <v>60889897.298</v>
      </c>
      <c r="F88" s="5">
        <v>13920692.6767</v>
      </c>
      <c r="G88" s="5">
        <v>0</v>
      </c>
      <c r="H88" s="5">
        <v>4550615.33</v>
      </c>
      <c r="I88" s="5">
        <v>26408494.9474</v>
      </c>
      <c r="J88" s="6">
        <f t="shared" si="2"/>
        <v>105769700.25210001</v>
      </c>
      <c r="K88" s="11"/>
      <c r="L88" s="131"/>
      <c r="M88" s="126"/>
      <c r="N88" s="12">
        <v>4</v>
      </c>
      <c r="O88" s="5" t="s">
        <v>519</v>
      </c>
      <c r="P88" s="5">
        <v>67115105.934499994</v>
      </c>
      <c r="Q88" s="5">
        <v>15343904.4101</v>
      </c>
      <c r="R88" s="5">
        <v>-4284409.3099999996</v>
      </c>
      <c r="S88" s="5">
        <v>5015857.2028000001</v>
      </c>
      <c r="T88" s="5">
        <v>25484157.613499999</v>
      </c>
      <c r="U88" s="7">
        <f t="shared" si="3"/>
        <v>108674615.85089999</v>
      </c>
    </row>
    <row r="89" spans="1:21" ht="24.95" customHeight="1">
      <c r="A89" s="129"/>
      <c r="B89" s="126"/>
      <c r="C89" s="1">
        <v>10</v>
      </c>
      <c r="D89" s="5" t="s">
        <v>139</v>
      </c>
      <c r="E89" s="5">
        <v>96330012.511500001</v>
      </c>
      <c r="F89" s="5">
        <v>22023037.633900002</v>
      </c>
      <c r="G89" s="5">
        <v>0</v>
      </c>
      <c r="H89" s="5">
        <v>7199237.4946999997</v>
      </c>
      <c r="I89" s="5">
        <v>41845733.812799998</v>
      </c>
      <c r="J89" s="6">
        <f t="shared" si="2"/>
        <v>167398021.45289999</v>
      </c>
      <c r="K89" s="11"/>
      <c r="L89" s="131"/>
      <c r="M89" s="126"/>
      <c r="N89" s="12">
        <v>5</v>
      </c>
      <c r="O89" s="5" t="s">
        <v>520</v>
      </c>
      <c r="P89" s="5">
        <v>91767196.321999997</v>
      </c>
      <c r="Q89" s="5">
        <v>20979883.272799999</v>
      </c>
      <c r="R89" s="5">
        <v>-4284409.3099999996</v>
      </c>
      <c r="S89" s="5">
        <v>6858234.7631999999</v>
      </c>
      <c r="T89" s="5">
        <v>32298978.796399999</v>
      </c>
      <c r="U89" s="7">
        <f t="shared" si="3"/>
        <v>147619883.84439999</v>
      </c>
    </row>
    <row r="90" spans="1:21" ht="24.95" customHeight="1">
      <c r="A90" s="129"/>
      <c r="B90" s="126"/>
      <c r="C90" s="1">
        <v>11</v>
      </c>
      <c r="D90" s="5" t="s">
        <v>140</v>
      </c>
      <c r="E90" s="5">
        <v>66949475.026799999</v>
      </c>
      <c r="F90" s="5">
        <v>15306037.7513</v>
      </c>
      <c r="G90" s="5">
        <v>0</v>
      </c>
      <c r="H90" s="5">
        <v>5003478.7528999997</v>
      </c>
      <c r="I90" s="5">
        <v>29209436.919500001</v>
      </c>
      <c r="J90" s="6">
        <f t="shared" si="2"/>
        <v>116468428.45050001</v>
      </c>
      <c r="K90" s="11"/>
      <c r="L90" s="131"/>
      <c r="M90" s="126"/>
      <c r="N90" s="12">
        <v>6</v>
      </c>
      <c r="O90" s="5" t="s">
        <v>521</v>
      </c>
      <c r="P90" s="5">
        <v>71349666.746900007</v>
      </c>
      <c r="Q90" s="5">
        <v>16312012.787699999</v>
      </c>
      <c r="R90" s="5">
        <v>-4284409.3099999996</v>
      </c>
      <c r="S90" s="5">
        <v>5332327.7209999999</v>
      </c>
      <c r="T90" s="5">
        <v>24812185.285700001</v>
      </c>
      <c r="U90" s="7">
        <f t="shared" si="3"/>
        <v>113521783.2313</v>
      </c>
    </row>
    <row r="91" spans="1:21" ht="24.95" customHeight="1">
      <c r="A91" s="129"/>
      <c r="B91" s="126"/>
      <c r="C91" s="1">
        <v>12</v>
      </c>
      <c r="D91" s="5" t="s">
        <v>141</v>
      </c>
      <c r="E91" s="5">
        <v>81852455.025399998</v>
      </c>
      <c r="F91" s="5">
        <v>18713167.894900002</v>
      </c>
      <c r="G91" s="5">
        <v>0</v>
      </c>
      <c r="H91" s="5">
        <v>6117255.1305</v>
      </c>
      <c r="I91" s="5">
        <v>34560464.032899998</v>
      </c>
      <c r="J91" s="6">
        <f t="shared" si="2"/>
        <v>141243342.0837</v>
      </c>
      <c r="K91" s="11"/>
      <c r="L91" s="131"/>
      <c r="M91" s="126"/>
      <c r="N91" s="12">
        <v>7</v>
      </c>
      <c r="O91" s="5" t="s">
        <v>522</v>
      </c>
      <c r="P91" s="5">
        <v>59868850.164800003</v>
      </c>
      <c r="Q91" s="5">
        <v>13687260.1373</v>
      </c>
      <c r="R91" s="5">
        <v>-4284409.3099999996</v>
      </c>
      <c r="S91" s="5">
        <v>4474307.2240000004</v>
      </c>
      <c r="T91" s="5">
        <v>22075699.189300001</v>
      </c>
      <c r="U91" s="7">
        <f t="shared" si="3"/>
        <v>95821707.405400008</v>
      </c>
    </row>
    <row r="92" spans="1:21" ht="24.95" customHeight="1">
      <c r="A92" s="129"/>
      <c r="B92" s="126"/>
      <c r="C92" s="1">
        <v>13</v>
      </c>
      <c r="D92" s="5" t="s">
        <v>142</v>
      </c>
      <c r="E92" s="5">
        <v>60140662.149999999</v>
      </c>
      <c r="F92" s="5">
        <v>13749401.9914</v>
      </c>
      <c r="G92" s="5">
        <v>0</v>
      </c>
      <c r="H92" s="5">
        <v>4494621.1322999997</v>
      </c>
      <c r="I92" s="5">
        <v>25855352.520500001</v>
      </c>
      <c r="J92" s="6">
        <f t="shared" si="2"/>
        <v>104240037.7942</v>
      </c>
      <c r="K92" s="11"/>
      <c r="L92" s="131"/>
      <c r="M92" s="126"/>
      <c r="N92" s="12">
        <v>8</v>
      </c>
      <c r="O92" s="5" t="s">
        <v>523</v>
      </c>
      <c r="P92" s="5">
        <v>70154417.178299993</v>
      </c>
      <c r="Q92" s="5">
        <v>16038753.9607</v>
      </c>
      <c r="R92" s="5">
        <v>-4284409.3099999996</v>
      </c>
      <c r="S92" s="5">
        <v>5243000.5707</v>
      </c>
      <c r="T92" s="5">
        <v>25938803.759500001</v>
      </c>
      <c r="U92" s="7">
        <f t="shared" si="3"/>
        <v>113090566.1592</v>
      </c>
    </row>
    <row r="93" spans="1:21" ht="24.95" customHeight="1">
      <c r="A93" s="129"/>
      <c r="B93" s="126"/>
      <c r="C93" s="1">
        <v>14</v>
      </c>
      <c r="D93" s="5" t="s">
        <v>143</v>
      </c>
      <c r="E93" s="5">
        <v>59629824.383900002</v>
      </c>
      <c r="F93" s="5">
        <v>13632613.8892</v>
      </c>
      <c r="G93" s="5">
        <v>0</v>
      </c>
      <c r="H93" s="5">
        <v>4456443.5975000001</v>
      </c>
      <c r="I93" s="5">
        <v>26370999.525899999</v>
      </c>
      <c r="J93" s="6">
        <f t="shared" si="2"/>
        <v>104089881.39649999</v>
      </c>
      <c r="K93" s="11"/>
      <c r="L93" s="131"/>
      <c r="M93" s="126"/>
      <c r="N93" s="12">
        <v>9</v>
      </c>
      <c r="O93" s="5" t="s">
        <v>524</v>
      </c>
      <c r="P93" s="5">
        <v>68800709.331499994</v>
      </c>
      <c r="Q93" s="5">
        <v>15729268.286599999</v>
      </c>
      <c r="R93" s="5">
        <v>-4284409.3099999996</v>
      </c>
      <c r="S93" s="5">
        <v>5141831.0179000003</v>
      </c>
      <c r="T93" s="5">
        <v>24347740.487300001</v>
      </c>
      <c r="U93" s="7">
        <f t="shared" si="3"/>
        <v>109735139.81329998</v>
      </c>
    </row>
    <row r="94" spans="1:21" ht="24.95" customHeight="1">
      <c r="A94" s="129"/>
      <c r="B94" s="126"/>
      <c r="C94" s="1">
        <v>15</v>
      </c>
      <c r="D94" s="5" t="s">
        <v>144</v>
      </c>
      <c r="E94" s="5">
        <v>71568846.470500007</v>
      </c>
      <c r="F94" s="5">
        <v>16362121.8158</v>
      </c>
      <c r="G94" s="5">
        <v>0</v>
      </c>
      <c r="H94" s="5">
        <v>5348708.1495000003</v>
      </c>
      <c r="I94" s="5">
        <v>30680650.777899999</v>
      </c>
      <c r="J94" s="6">
        <f t="shared" si="2"/>
        <v>123960327.2137</v>
      </c>
      <c r="K94" s="11"/>
      <c r="L94" s="131"/>
      <c r="M94" s="126"/>
      <c r="N94" s="12">
        <v>10</v>
      </c>
      <c r="O94" s="5" t="s">
        <v>525</v>
      </c>
      <c r="P94" s="5">
        <v>72737959.087099999</v>
      </c>
      <c r="Q94" s="5">
        <v>16629405.1939</v>
      </c>
      <c r="R94" s="5">
        <v>-4284409.3099999996</v>
      </c>
      <c r="S94" s="5">
        <v>5436081.9508999996</v>
      </c>
      <c r="T94" s="5">
        <v>25793013.4045</v>
      </c>
      <c r="U94" s="7">
        <f t="shared" si="3"/>
        <v>116312050.32640001</v>
      </c>
    </row>
    <row r="95" spans="1:21" ht="24.95" customHeight="1">
      <c r="A95" s="129"/>
      <c r="B95" s="126"/>
      <c r="C95" s="1">
        <v>16</v>
      </c>
      <c r="D95" s="5" t="s">
        <v>145</v>
      </c>
      <c r="E95" s="5">
        <v>68386058.011700004</v>
      </c>
      <c r="F95" s="5">
        <v>15634470.399800001</v>
      </c>
      <c r="G95" s="5">
        <v>0</v>
      </c>
      <c r="H95" s="5">
        <v>5110841.9912</v>
      </c>
      <c r="I95" s="5">
        <v>30013492.816799998</v>
      </c>
      <c r="J95" s="6">
        <f t="shared" si="2"/>
        <v>119144863.21950001</v>
      </c>
      <c r="K95" s="11"/>
      <c r="L95" s="131"/>
      <c r="M95" s="126"/>
      <c r="N95" s="12">
        <v>11</v>
      </c>
      <c r="O95" s="5" t="s">
        <v>45</v>
      </c>
      <c r="P95" s="5">
        <v>64030397.825400002</v>
      </c>
      <c r="Q95" s="5">
        <v>14638676.195</v>
      </c>
      <c r="R95" s="5">
        <v>-4284409.3099999996</v>
      </c>
      <c r="S95" s="5">
        <v>4785321.0937000001</v>
      </c>
      <c r="T95" s="5">
        <v>24119539.500300001</v>
      </c>
      <c r="U95" s="7">
        <f t="shared" si="3"/>
        <v>103289525.30440001</v>
      </c>
    </row>
    <row r="96" spans="1:21" ht="24.95" customHeight="1">
      <c r="A96" s="129"/>
      <c r="B96" s="126"/>
      <c r="C96" s="1">
        <v>17</v>
      </c>
      <c r="D96" s="5" t="s">
        <v>146</v>
      </c>
      <c r="E96" s="5">
        <v>57288627.328699999</v>
      </c>
      <c r="F96" s="5">
        <v>13097367.7129</v>
      </c>
      <c r="G96" s="5">
        <v>0</v>
      </c>
      <c r="H96" s="5">
        <v>4281473.8951000003</v>
      </c>
      <c r="I96" s="5">
        <v>24523018.984700002</v>
      </c>
      <c r="J96" s="6">
        <f t="shared" si="2"/>
        <v>99190487.921400011</v>
      </c>
      <c r="K96" s="11"/>
      <c r="L96" s="131"/>
      <c r="M96" s="126"/>
      <c r="N96" s="12">
        <v>12</v>
      </c>
      <c r="O96" s="5" t="s">
        <v>526</v>
      </c>
      <c r="P96" s="5">
        <v>81748075.050600007</v>
      </c>
      <c r="Q96" s="5">
        <v>18689304.469099998</v>
      </c>
      <c r="R96" s="5">
        <v>-4284409.3099999996</v>
      </c>
      <c r="S96" s="5">
        <v>6109454.2779000001</v>
      </c>
      <c r="T96" s="5">
        <v>28614515.5548</v>
      </c>
      <c r="U96" s="7">
        <f t="shared" si="3"/>
        <v>130876940.0424</v>
      </c>
    </row>
    <row r="97" spans="1:21" ht="24.95" customHeight="1">
      <c r="A97" s="129"/>
      <c r="B97" s="126"/>
      <c r="C97" s="1">
        <v>18</v>
      </c>
      <c r="D97" s="5" t="s">
        <v>147</v>
      </c>
      <c r="E97" s="5">
        <v>59361451.864399999</v>
      </c>
      <c r="F97" s="5">
        <v>13571258.3683</v>
      </c>
      <c r="G97" s="5">
        <v>0</v>
      </c>
      <c r="H97" s="5">
        <v>4436386.7383000003</v>
      </c>
      <c r="I97" s="5">
        <v>25186835.208799999</v>
      </c>
      <c r="J97" s="6">
        <f t="shared" si="2"/>
        <v>102555932.1798</v>
      </c>
      <c r="K97" s="11"/>
      <c r="L97" s="131"/>
      <c r="M97" s="126"/>
      <c r="N97" s="12">
        <v>13</v>
      </c>
      <c r="O97" s="5" t="s">
        <v>527</v>
      </c>
      <c r="P97" s="5">
        <v>53958608.383100003</v>
      </c>
      <c r="Q97" s="5">
        <v>12336056.355799999</v>
      </c>
      <c r="R97" s="5">
        <v>-4284409.3099999996</v>
      </c>
      <c r="S97" s="5">
        <v>4032604.4449</v>
      </c>
      <c r="T97" s="5">
        <v>20049247.238400001</v>
      </c>
      <c r="U97" s="7">
        <f t="shared" si="3"/>
        <v>86092107.112200007</v>
      </c>
    </row>
    <row r="98" spans="1:21" ht="24.95" customHeight="1">
      <c r="A98" s="129"/>
      <c r="B98" s="126"/>
      <c r="C98" s="1">
        <v>19</v>
      </c>
      <c r="D98" s="5" t="s">
        <v>148</v>
      </c>
      <c r="E98" s="5">
        <v>64105327.7293</v>
      </c>
      <c r="F98" s="5">
        <v>14655806.724300001</v>
      </c>
      <c r="G98" s="5">
        <v>0</v>
      </c>
      <c r="H98" s="5">
        <v>4790920.9908999996</v>
      </c>
      <c r="I98" s="5">
        <v>27211304.773400001</v>
      </c>
      <c r="J98" s="6">
        <f t="shared" si="2"/>
        <v>110763360.21790001</v>
      </c>
      <c r="K98" s="11"/>
      <c r="L98" s="131"/>
      <c r="M98" s="126"/>
      <c r="N98" s="12">
        <v>14</v>
      </c>
      <c r="O98" s="5" t="s">
        <v>528</v>
      </c>
      <c r="P98" s="5">
        <v>78447714.663499996</v>
      </c>
      <c r="Q98" s="5">
        <v>17934773.673099998</v>
      </c>
      <c r="R98" s="5">
        <v>-4284409.3099999996</v>
      </c>
      <c r="S98" s="5">
        <v>5862801.3642999995</v>
      </c>
      <c r="T98" s="5">
        <v>28439385.881999999</v>
      </c>
      <c r="U98" s="7">
        <f t="shared" si="3"/>
        <v>126400266.27289999</v>
      </c>
    </row>
    <row r="99" spans="1:21" ht="24.95" customHeight="1">
      <c r="A99" s="129"/>
      <c r="B99" s="126"/>
      <c r="C99" s="1">
        <v>20</v>
      </c>
      <c r="D99" s="5" t="s">
        <v>149</v>
      </c>
      <c r="E99" s="5">
        <v>64872970.773100004</v>
      </c>
      <c r="F99" s="5">
        <v>14831305.836100001</v>
      </c>
      <c r="G99" s="5">
        <v>0</v>
      </c>
      <c r="H99" s="5">
        <v>4848290.9055000003</v>
      </c>
      <c r="I99" s="5">
        <v>28049174.5176</v>
      </c>
      <c r="J99" s="6">
        <f t="shared" si="2"/>
        <v>112601742.0323</v>
      </c>
      <c r="K99" s="11"/>
      <c r="L99" s="131"/>
      <c r="M99" s="126"/>
      <c r="N99" s="12">
        <v>15</v>
      </c>
      <c r="O99" s="5" t="s">
        <v>529</v>
      </c>
      <c r="P99" s="5">
        <v>52384274.992600001</v>
      </c>
      <c r="Q99" s="5">
        <v>11976131.109200001</v>
      </c>
      <c r="R99" s="5">
        <v>-4284409.3099999996</v>
      </c>
      <c r="S99" s="5">
        <v>3914946.41</v>
      </c>
      <c r="T99" s="5">
        <v>19799183.362199999</v>
      </c>
      <c r="U99" s="7">
        <f t="shared" si="3"/>
        <v>83790126.56400001</v>
      </c>
    </row>
    <row r="100" spans="1:21" ht="24.95" customHeight="1">
      <c r="A100" s="129"/>
      <c r="B100" s="127"/>
      <c r="C100" s="1">
        <v>21</v>
      </c>
      <c r="D100" s="5" t="s">
        <v>150</v>
      </c>
      <c r="E100" s="5">
        <v>62287605.141599998</v>
      </c>
      <c r="F100" s="5">
        <v>14240237.6621</v>
      </c>
      <c r="G100" s="5">
        <v>0</v>
      </c>
      <c r="H100" s="5">
        <v>4655073.2290000003</v>
      </c>
      <c r="I100" s="5">
        <v>26963449.841899998</v>
      </c>
      <c r="J100" s="6">
        <f t="shared" si="2"/>
        <v>108146365.87459999</v>
      </c>
      <c r="K100" s="11"/>
      <c r="L100" s="131"/>
      <c r="M100" s="126"/>
      <c r="N100" s="12">
        <v>16</v>
      </c>
      <c r="O100" s="5" t="s">
        <v>530</v>
      </c>
      <c r="P100" s="5">
        <v>75945260.241099998</v>
      </c>
      <c r="Q100" s="5">
        <v>17362660.720100001</v>
      </c>
      <c r="R100" s="5">
        <v>-4284409.3099999996</v>
      </c>
      <c r="S100" s="5">
        <v>5675780.0691</v>
      </c>
      <c r="T100" s="5">
        <v>28882874.024900001</v>
      </c>
      <c r="U100" s="7">
        <f t="shared" si="3"/>
        <v>123582165.74519999</v>
      </c>
    </row>
    <row r="101" spans="1:21" ht="24.95" customHeight="1">
      <c r="A101" s="1"/>
      <c r="B101" s="113" t="s">
        <v>815</v>
      </c>
      <c r="C101" s="114"/>
      <c r="D101" s="115"/>
      <c r="E101" s="14">
        <v>1405084394.0717998</v>
      </c>
      <c r="F101" s="14">
        <v>321231417.73420012</v>
      </c>
      <c r="G101" s="14">
        <v>0</v>
      </c>
      <c r="H101" s="14">
        <v>105009186.53799997</v>
      </c>
      <c r="I101" s="14">
        <v>603242070.27939999</v>
      </c>
      <c r="J101" s="7">
        <f t="shared" si="2"/>
        <v>2434567068.6233997</v>
      </c>
      <c r="K101" s="11"/>
      <c r="L101" s="131"/>
      <c r="M101" s="126"/>
      <c r="N101" s="12">
        <v>17</v>
      </c>
      <c r="O101" s="5" t="s">
        <v>531</v>
      </c>
      <c r="P101" s="5">
        <v>94981852.165999994</v>
      </c>
      <c r="Q101" s="5">
        <v>21714820.233600002</v>
      </c>
      <c r="R101" s="5">
        <v>-4284409.3099999996</v>
      </c>
      <c r="S101" s="5">
        <v>7098482.5351999998</v>
      </c>
      <c r="T101" s="5">
        <v>35694410.110399999</v>
      </c>
      <c r="U101" s="7">
        <f t="shared" si="3"/>
        <v>155205155.73519999</v>
      </c>
    </row>
    <row r="102" spans="1:21" ht="24.95" customHeight="1">
      <c r="A102" s="129">
        <v>5</v>
      </c>
      <c r="B102" s="125" t="s">
        <v>28</v>
      </c>
      <c r="C102" s="1">
        <v>1</v>
      </c>
      <c r="D102" s="5" t="s">
        <v>151</v>
      </c>
      <c r="E102" s="5">
        <v>105023636.1831</v>
      </c>
      <c r="F102" s="5">
        <v>24010580.210700002</v>
      </c>
      <c r="G102" s="5">
        <v>0</v>
      </c>
      <c r="H102" s="5">
        <v>7848956.7242000001</v>
      </c>
      <c r="I102" s="5">
        <v>36205449.890000001</v>
      </c>
      <c r="J102" s="6">
        <f t="shared" si="2"/>
        <v>173088623.00800002</v>
      </c>
      <c r="K102" s="11"/>
      <c r="L102" s="131"/>
      <c r="M102" s="126"/>
      <c r="N102" s="12">
        <v>18</v>
      </c>
      <c r="O102" s="5" t="s">
        <v>532</v>
      </c>
      <c r="P102" s="5">
        <v>71747059.835700005</v>
      </c>
      <c r="Q102" s="5">
        <v>16402865.085200001</v>
      </c>
      <c r="R102" s="5">
        <v>-4284409.3099999996</v>
      </c>
      <c r="S102" s="5">
        <v>5362026.9512999998</v>
      </c>
      <c r="T102" s="5">
        <v>26625955.502700001</v>
      </c>
      <c r="U102" s="7">
        <f t="shared" si="3"/>
        <v>115853498.0649</v>
      </c>
    </row>
    <row r="103" spans="1:21" ht="24.95" customHeight="1">
      <c r="A103" s="129"/>
      <c r="B103" s="126"/>
      <c r="C103" s="1">
        <v>2</v>
      </c>
      <c r="D103" s="5" t="s">
        <v>28</v>
      </c>
      <c r="E103" s="5">
        <v>126827101.925</v>
      </c>
      <c r="F103" s="5">
        <v>28995304.4318</v>
      </c>
      <c r="G103" s="5">
        <v>0</v>
      </c>
      <c r="H103" s="5">
        <v>9478441.9072999991</v>
      </c>
      <c r="I103" s="5">
        <v>45516208.747400001</v>
      </c>
      <c r="J103" s="6">
        <f t="shared" si="2"/>
        <v>210817057.0115</v>
      </c>
      <c r="K103" s="11"/>
      <c r="L103" s="131"/>
      <c r="M103" s="126"/>
      <c r="N103" s="12">
        <v>19</v>
      </c>
      <c r="O103" s="5" t="s">
        <v>533</v>
      </c>
      <c r="P103" s="5">
        <v>67933412.598100007</v>
      </c>
      <c r="Q103" s="5">
        <v>15530986.275599999</v>
      </c>
      <c r="R103" s="5">
        <v>-4284409.3099999996</v>
      </c>
      <c r="S103" s="5">
        <v>5077013.4703000002</v>
      </c>
      <c r="T103" s="5">
        <v>23694855.707899999</v>
      </c>
      <c r="U103" s="7">
        <f t="shared" si="3"/>
        <v>107951858.74190001</v>
      </c>
    </row>
    <row r="104" spans="1:21" ht="24.95" customHeight="1">
      <c r="A104" s="129"/>
      <c r="B104" s="126"/>
      <c r="C104" s="1">
        <v>3</v>
      </c>
      <c r="D104" s="5" t="s">
        <v>152</v>
      </c>
      <c r="E104" s="5">
        <v>55467384.889399998</v>
      </c>
      <c r="F104" s="5">
        <v>12680993.9397</v>
      </c>
      <c r="G104" s="5">
        <v>0</v>
      </c>
      <c r="H104" s="5">
        <v>4145363.0765999998</v>
      </c>
      <c r="I104" s="5">
        <v>22316907.868900001</v>
      </c>
      <c r="J104" s="6">
        <f t="shared" si="2"/>
        <v>94610649.774599999</v>
      </c>
      <c r="K104" s="11"/>
      <c r="L104" s="131"/>
      <c r="M104" s="126"/>
      <c r="N104" s="12">
        <v>20</v>
      </c>
      <c r="O104" s="5" t="s">
        <v>534</v>
      </c>
      <c r="P104" s="5">
        <v>72841042.398699999</v>
      </c>
      <c r="Q104" s="5">
        <v>16652972.1757</v>
      </c>
      <c r="R104" s="5">
        <v>-4284409.3099999996</v>
      </c>
      <c r="S104" s="5">
        <v>5443785.8971999995</v>
      </c>
      <c r="T104" s="5">
        <v>25995613.287900001</v>
      </c>
      <c r="U104" s="7">
        <f t="shared" si="3"/>
        <v>116649004.44949999</v>
      </c>
    </row>
    <row r="105" spans="1:21" ht="24.95" customHeight="1">
      <c r="A105" s="129"/>
      <c r="B105" s="126"/>
      <c r="C105" s="1">
        <v>4</v>
      </c>
      <c r="D105" s="5" t="s">
        <v>153</v>
      </c>
      <c r="E105" s="5">
        <v>65553386.322899997</v>
      </c>
      <c r="F105" s="5">
        <v>14986862.934800001</v>
      </c>
      <c r="G105" s="5">
        <v>0</v>
      </c>
      <c r="H105" s="5">
        <v>4899141.8605000004</v>
      </c>
      <c r="I105" s="5">
        <v>26095166.3039</v>
      </c>
      <c r="J105" s="6">
        <f t="shared" si="2"/>
        <v>111534557.42210001</v>
      </c>
      <c r="K105" s="11"/>
      <c r="L105" s="132"/>
      <c r="M105" s="127"/>
      <c r="N105" s="12">
        <v>21</v>
      </c>
      <c r="O105" s="5" t="s">
        <v>535</v>
      </c>
      <c r="P105" s="5">
        <v>71272444.307699993</v>
      </c>
      <c r="Q105" s="5">
        <v>16294358.137399999</v>
      </c>
      <c r="R105" s="5">
        <v>-4284409.3099999996</v>
      </c>
      <c r="S105" s="5">
        <v>5326556.4907999998</v>
      </c>
      <c r="T105" s="5">
        <v>25493050.032200001</v>
      </c>
      <c r="U105" s="7">
        <f t="shared" si="3"/>
        <v>114101999.65809998</v>
      </c>
    </row>
    <row r="106" spans="1:21" ht="24.95" customHeight="1">
      <c r="A106" s="129"/>
      <c r="B106" s="126"/>
      <c r="C106" s="1">
        <v>5</v>
      </c>
      <c r="D106" s="5" t="s">
        <v>154</v>
      </c>
      <c r="E106" s="5">
        <v>83157170.230700001</v>
      </c>
      <c r="F106" s="5">
        <v>19011452.8356</v>
      </c>
      <c r="G106" s="5">
        <v>0</v>
      </c>
      <c r="H106" s="5">
        <v>6214763.2111</v>
      </c>
      <c r="I106" s="5">
        <v>31797358.996599998</v>
      </c>
      <c r="J106" s="6">
        <f t="shared" si="2"/>
        <v>140180745.27399999</v>
      </c>
      <c r="K106" s="11"/>
      <c r="L106" s="18"/>
      <c r="M106" s="113" t="s">
        <v>833</v>
      </c>
      <c r="N106" s="114"/>
      <c r="O106" s="115"/>
      <c r="P106" s="14">
        <v>1514969108.9427998</v>
      </c>
      <c r="Q106" s="14">
        <v>346353341.2956</v>
      </c>
      <c r="R106" s="14">
        <v>-89972595.51000002</v>
      </c>
      <c r="S106" s="14">
        <v>113221436.6848</v>
      </c>
      <c r="T106" s="14">
        <v>554347407.42840004</v>
      </c>
      <c r="U106" s="7">
        <f t="shared" si="3"/>
        <v>2438918698.8415995</v>
      </c>
    </row>
    <row r="107" spans="1:21" ht="24.95" customHeight="1">
      <c r="A107" s="129"/>
      <c r="B107" s="126"/>
      <c r="C107" s="1">
        <v>6</v>
      </c>
      <c r="D107" s="5" t="s">
        <v>155</v>
      </c>
      <c r="E107" s="5">
        <v>55065410.987099998</v>
      </c>
      <c r="F107" s="5">
        <v>12589094.373299999</v>
      </c>
      <c r="G107" s="5">
        <v>0</v>
      </c>
      <c r="H107" s="5">
        <v>4115321.4985000002</v>
      </c>
      <c r="I107" s="5">
        <v>22641339.552499998</v>
      </c>
      <c r="J107" s="6">
        <f t="shared" si="2"/>
        <v>94411166.41139999</v>
      </c>
      <c r="K107" s="11"/>
      <c r="L107" s="130">
        <v>23</v>
      </c>
      <c r="M107" s="125" t="s">
        <v>46</v>
      </c>
      <c r="N107" s="12">
        <v>1</v>
      </c>
      <c r="O107" s="5" t="s">
        <v>536</v>
      </c>
      <c r="P107" s="5">
        <v>61554625.088500001</v>
      </c>
      <c r="Q107" s="5">
        <v>14072663.228399999</v>
      </c>
      <c r="R107" s="5">
        <v>0</v>
      </c>
      <c r="S107" s="5">
        <v>4600293.8580999998</v>
      </c>
      <c r="T107" s="5">
        <v>25348567.863299999</v>
      </c>
      <c r="U107" s="7">
        <f t="shared" si="3"/>
        <v>105576150.03829999</v>
      </c>
    </row>
    <row r="108" spans="1:21" ht="24.95" customHeight="1">
      <c r="A108" s="129"/>
      <c r="B108" s="126"/>
      <c r="C108" s="1">
        <v>7</v>
      </c>
      <c r="D108" s="5" t="s">
        <v>156</v>
      </c>
      <c r="E108" s="5">
        <v>87849810.444000006</v>
      </c>
      <c r="F108" s="5">
        <v>20084287.659600001</v>
      </c>
      <c r="G108" s="5">
        <v>0</v>
      </c>
      <c r="H108" s="5">
        <v>6565468.3598999996</v>
      </c>
      <c r="I108" s="5">
        <v>33767907.652900003</v>
      </c>
      <c r="J108" s="6">
        <f t="shared" si="2"/>
        <v>148267474.1164</v>
      </c>
      <c r="K108" s="11"/>
      <c r="L108" s="131"/>
      <c r="M108" s="126"/>
      <c r="N108" s="12">
        <v>2</v>
      </c>
      <c r="O108" s="5" t="s">
        <v>537</v>
      </c>
      <c r="P108" s="5">
        <v>101223012.54709999</v>
      </c>
      <c r="Q108" s="5">
        <v>23141678.8664</v>
      </c>
      <c r="R108" s="5">
        <v>0</v>
      </c>
      <c r="S108" s="5">
        <v>7564916.5640000002</v>
      </c>
      <c r="T108" s="5">
        <v>30051014.807599999</v>
      </c>
      <c r="U108" s="7">
        <f t="shared" si="3"/>
        <v>161980622.78509998</v>
      </c>
    </row>
    <row r="109" spans="1:21" ht="24.95" customHeight="1">
      <c r="A109" s="129"/>
      <c r="B109" s="126"/>
      <c r="C109" s="1">
        <v>8</v>
      </c>
      <c r="D109" s="5" t="s">
        <v>157</v>
      </c>
      <c r="E109" s="5">
        <v>88681823.336199999</v>
      </c>
      <c r="F109" s="5">
        <v>20274503.053100001</v>
      </c>
      <c r="G109" s="5">
        <v>0</v>
      </c>
      <c r="H109" s="5">
        <v>6627648.9643999999</v>
      </c>
      <c r="I109" s="5">
        <v>31733412.8774</v>
      </c>
      <c r="J109" s="6">
        <f t="shared" si="2"/>
        <v>147317388.23109999</v>
      </c>
      <c r="K109" s="11"/>
      <c r="L109" s="131"/>
      <c r="M109" s="126"/>
      <c r="N109" s="12">
        <v>3</v>
      </c>
      <c r="O109" s="5" t="s">
        <v>538</v>
      </c>
      <c r="P109" s="5">
        <v>77581085.262199998</v>
      </c>
      <c r="Q109" s="5">
        <v>17736644.228100002</v>
      </c>
      <c r="R109" s="5">
        <v>0</v>
      </c>
      <c r="S109" s="5">
        <v>5798033.6900000004</v>
      </c>
      <c r="T109" s="5">
        <v>29598464.327199999</v>
      </c>
      <c r="U109" s="7">
        <f t="shared" si="3"/>
        <v>130714227.50749999</v>
      </c>
    </row>
    <row r="110" spans="1:21" ht="24.95" customHeight="1">
      <c r="A110" s="129"/>
      <c r="B110" s="126"/>
      <c r="C110" s="1">
        <v>9</v>
      </c>
      <c r="D110" s="5" t="s">
        <v>158</v>
      </c>
      <c r="E110" s="5">
        <v>62377847.053499997</v>
      </c>
      <c r="F110" s="5">
        <v>14260868.833699999</v>
      </c>
      <c r="G110" s="5">
        <v>0</v>
      </c>
      <c r="H110" s="5">
        <v>4661817.4714000002</v>
      </c>
      <c r="I110" s="5">
        <v>26437666.022999998</v>
      </c>
      <c r="J110" s="6">
        <f t="shared" si="2"/>
        <v>107738199.38159999</v>
      </c>
      <c r="K110" s="11"/>
      <c r="L110" s="131"/>
      <c r="M110" s="126"/>
      <c r="N110" s="12">
        <v>4</v>
      </c>
      <c r="O110" s="5" t="s">
        <v>36</v>
      </c>
      <c r="P110" s="5">
        <v>47245155.030000001</v>
      </c>
      <c r="Q110" s="5">
        <v>10801221.7596</v>
      </c>
      <c r="R110" s="5">
        <v>0</v>
      </c>
      <c r="S110" s="5">
        <v>3530873.5321999998</v>
      </c>
      <c r="T110" s="5">
        <v>21294021.412799999</v>
      </c>
      <c r="U110" s="7">
        <f t="shared" si="3"/>
        <v>82871271.734600008</v>
      </c>
    </row>
    <row r="111" spans="1:21" ht="24.95" customHeight="1">
      <c r="A111" s="129"/>
      <c r="B111" s="126"/>
      <c r="C111" s="1">
        <v>10</v>
      </c>
      <c r="D111" s="5" t="s">
        <v>159</v>
      </c>
      <c r="E111" s="5">
        <v>71440839.665800005</v>
      </c>
      <c r="F111" s="5">
        <v>16332856.8069</v>
      </c>
      <c r="G111" s="5">
        <v>0</v>
      </c>
      <c r="H111" s="5">
        <v>5339141.5422999999</v>
      </c>
      <c r="I111" s="5">
        <v>30573886.790399998</v>
      </c>
      <c r="J111" s="6">
        <f t="shared" si="2"/>
        <v>123686724.8054</v>
      </c>
      <c r="K111" s="11"/>
      <c r="L111" s="131"/>
      <c r="M111" s="126"/>
      <c r="N111" s="12">
        <v>5</v>
      </c>
      <c r="O111" s="5" t="s">
        <v>539</v>
      </c>
      <c r="P111" s="5">
        <v>81975274.393099993</v>
      </c>
      <c r="Q111" s="5">
        <v>18741246.9483</v>
      </c>
      <c r="R111" s="5">
        <v>0</v>
      </c>
      <c r="S111" s="5">
        <v>6126434.0537999999</v>
      </c>
      <c r="T111" s="5">
        <v>29857477.261700001</v>
      </c>
      <c r="U111" s="7">
        <f t="shared" si="3"/>
        <v>136700432.65689999</v>
      </c>
    </row>
    <row r="112" spans="1:21" ht="24.95" customHeight="1">
      <c r="A112" s="129"/>
      <c r="B112" s="126"/>
      <c r="C112" s="1">
        <v>11</v>
      </c>
      <c r="D112" s="5" t="s">
        <v>160</v>
      </c>
      <c r="E112" s="5">
        <v>55278662.832199998</v>
      </c>
      <c r="F112" s="5">
        <v>12637848.1655</v>
      </c>
      <c r="G112" s="5">
        <v>0</v>
      </c>
      <c r="H112" s="5">
        <v>4131258.9062000001</v>
      </c>
      <c r="I112" s="5">
        <v>24223850.2436</v>
      </c>
      <c r="J112" s="6">
        <f t="shared" si="2"/>
        <v>96271620.147500008</v>
      </c>
      <c r="K112" s="11"/>
      <c r="L112" s="131"/>
      <c r="M112" s="126"/>
      <c r="N112" s="12">
        <v>6</v>
      </c>
      <c r="O112" s="5" t="s">
        <v>540</v>
      </c>
      <c r="P112" s="5">
        <v>70456705.765300006</v>
      </c>
      <c r="Q112" s="5">
        <v>16107863.397600001</v>
      </c>
      <c r="R112" s="5">
        <v>0</v>
      </c>
      <c r="S112" s="5">
        <v>5265592.1522000004</v>
      </c>
      <c r="T112" s="5">
        <v>29759377.457899999</v>
      </c>
      <c r="U112" s="7">
        <f t="shared" si="3"/>
        <v>121589538.773</v>
      </c>
    </row>
    <row r="113" spans="1:21" ht="24.95" customHeight="1">
      <c r="A113" s="129"/>
      <c r="B113" s="126"/>
      <c r="C113" s="1">
        <v>12</v>
      </c>
      <c r="D113" s="5" t="s">
        <v>161</v>
      </c>
      <c r="E113" s="5">
        <v>85604769.6778</v>
      </c>
      <c r="F113" s="5">
        <v>19571024.804200001</v>
      </c>
      <c r="G113" s="5">
        <v>0</v>
      </c>
      <c r="H113" s="5">
        <v>6397684.9117000001</v>
      </c>
      <c r="I113" s="5">
        <v>34310628.3917</v>
      </c>
      <c r="J113" s="6">
        <f t="shared" si="2"/>
        <v>145884107.78539997</v>
      </c>
      <c r="K113" s="11"/>
      <c r="L113" s="131"/>
      <c r="M113" s="126"/>
      <c r="N113" s="12">
        <v>7</v>
      </c>
      <c r="O113" s="5" t="s">
        <v>541</v>
      </c>
      <c r="P113" s="5">
        <v>71216033.0942</v>
      </c>
      <c r="Q113" s="5">
        <v>16281461.364700001</v>
      </c>
      <c r="R113" s="5">
        <v>0</v>
      </c>
      <c r="S113" s="5">
        <v>5322340.5904999999</v>
      </c>
      <c r="T113" s="5">
        <v>30007515.587400001</v>
      </c>
      <c r="U113" s="7">
        <f t="shared" si="3"/>
        <v>122827350.63680001</v>
      </c>
    </row>
    <row r="114" spans="1:21" ht="24.95" customHeight="1">
      <c r="A114" s="129"/>
      <c r="B114" s="126"/>
      <c r="C114" s="1">
        <v>13</v>
      </c>
      <c r="D114" s="5" t="s">
        <v>162</v>
      </c>
      <c r="E114" s="5">
        <v>70405837.694800004</v>
      </c>
      <c r="F114" s="5">
        <v>16096233.9023</v>
      </c>
      <c r="G114" s="5">
        <v>0</v>
      </c>
      <c r="H114" s="5">
        <v>5261790.5195000004</v>
      </c>
      <c r="I114" s="5">
        <v>25908029.0339</v>
      </c>
      <c r="J114" s="6">
        <f t="shared" si="2"/>
        <v>117671891.1505</v>
      </c>
      <c r="K114" s="11"/>
      <c r="L114" s="131"/>
      <c r="M114" s="126"/>
      <c r="N114" s="12">
        <v>8</v>
      </c>
      <c r="O114" s="5" t="s">
        <v>542</v>
      </c>
      <c r="P114" s="5">
        <v>83979327.578700006</v>
      </c>
      <c r="Q114" s="5">
        <v>19199415.047400001</v>
      </c>
      <c r="R114" s="5">
        <v>0</v>
      </c>
      <c r="S114" s="5">
        <v>6276207.2599999998</v>
      </c>
      <c r="T114" s="5">
        <v>38841878.688900001</v>
      </c>
      <c r="U114" s="7">
        <f t="shared" si="3"/>
        <v>148296828.57500002</v>
      </c>
    </row>
    <row r="115" spans="1:21" ht="24.95" customHeight="1">
      <c r="A115" s="129"/>
      <c r="B115" s="126"/>
      <c r="C115" s="1">
        <v>14</v>
      </c>
      <c r="D115" s="5" t="s">
        <v>163</v>
      </c>
      <c r="E115" s="5">
        <v>82211880.333700001</v>
      </c>
      <c r="F115" s="5">
        <v>18795339.970800001</v>
      </c>
      <c r="G115" s="5">
        <v>0</v>
      </c>
      <c r="H115" s="5">
        <v>6144116.8331000004</v>
      </c>
      <c r="I115" s="5">
        <v>32470803.954300001</v>
      </c>
      <c r="J115" s="6">
        <f t="shared" si="2"/>
        <v>139622141.09189999</v>
      </c>
      <c r="K115" s="11"/>
      <c r="L115" s="131"/>
      <c r="M115" s="126"/>
      <c r="N115" s="12">
        <v>9</v>
      </c>
      <c r="O115" s="5" t="s">
        <v>543</v>
      </c>
      <c r="P115" s="5">
        <v>60711548.063100003</v>
      </c>
      <c r="Q115" s="5">
        <v>13879918.344699999</v>
      </c>
      <c r="R115" s="5">
        <v>0</v>
      </c>
      <c r="S115" s="5">
        <v>4537286.3739999998</v>
      </c>
      <c r="T115" s="5">
        <v>26604551.2053</v>
      </c>
      <c r="U115" s="7">
        <f t="shared" si="3"/>
        <v>105733303.98710001</v>
      </c>
    </row>
    <row r="116" spans="1:21" ht="24.95" customHeight="1">
      <c r="A116" s="129"/>
      <c r="B116" s="126"/>
      <c r="C116" s="1">
        <v>15</v>
      </c>
      <c r="D116" s="5" t="s">
        <v>164</v>
      </c>
      <c r="E116" s="5">
        <v>105352706.27860001</v>
      </c>
      <c r="F116" s="5">
        <v>24085812.455699999</v>
      </c>
      <c r="G116" s="5">
        <v>0</v>
      </c>
      <c r="H116" s="5">
        <v>7873549.8256000001</v>
      </c>
      <c r="I116" s="5">
        <v>39477406.855099998</v>
      </c>
      <c r="J116" s="6">
        <f t="shared" si="2"/>
        <v>176789475.41500002</v>
      </c>
      <c r="K116" s="11"/>
      <c r="L116" s="131"/>
      <c r="M116" s="126"/>
      <c r="N116" s="12">
        <v>10</v>
      </c>
      <c r="O116" s="5" t="s">
        <v>544</v>
      </c>
      <c r="P116" s="5">
        <v>80735860.900099993</v>
      </c>
      <c r="Q116" s="5">
        <v>18457891.332600001</v>
      </c>
      <c r="R116" s="5">
        <v>0</v>
      </c>
      <c r="S116" s="5">
        <v>6033806.3060999997</v>
      </c>
      <c r="T116" s="5">
        <v>25219939.309999999</v>
      </c>
      <c r="U116" s="7">
        <f t="shared" si="3"/>
        <v>130447497.84879999</v>
      </c>
    </row>
    <row r="117" spans="1:21" ht="24.95" customHeight="1">
      <c r="A117" s="129"/>
      <c r="B117" s="126"/>
      <c r="C117" s="1">
        <v>16</v>
      </c>
      <c r="D117" s="5" t="s">
        <v>165</v>
      </c>
      <c r="E117" s="5">
        <v>78980831.727899998</v>
      </c>
      <c r="F117" s="5">
        <v>18056655.2848</v>
      </c>
      <c r="G117" s="5">
        <v>0</v>
      </c>
      <c r="H117" s="5">
        <v>5902643.9457</v>
      </c>
      <c r="I117" s="5">
        <v>30801464.741700001</v>
      </c>
      <c r="J117" s="6">
        <f t="shared" si="2"/>
        <v>133741595.7001</v>
      </c>
      <c r="K117" s="11"/>
      <c r="L117" s="131"/>
      <c r="M117" s="126"/>
      <c r="N117" s="12">
        <v>11</v>
      </c>
      <c r="O117" s="5" t="s">
        <v>545</v>
      </c>
      <c r="P117" s="5">
        <v>64001686.847199999</v>
      </c>
      <c r="Q117" s="5">
        <v>14632112.270300001</v>
      </c>
      <c r="R117" s="5">
        <v>0</v>
      </c>
      <c r="S117" s="5">
        <v>4783175.3745999997</v>
      </c>
      <c r="T117" s="5">
        <v>24349275.231800001</v>
      </c>
      <c r="U117" s="7">
        <f t="shared" si="3"/>
        <v>107766249.72390001</v>
      </c>
    </row>
    <row r="118" spans="1:21" ht="24.95" customHeight="1">
      <c r="A118" s="129"/>
      <c r="B118" s="126"/>
      <c r="C118" s="1">
        <v>17</v>
      </c>
      <c r="D118" s="5" t="s">
        <v>166</v>
      </c>
      <c r="E118" s="5">
        <v>77683703.991999999</v>
      </c>
      <c r="F118" s="5">
        <v>17760104.9969</v>
      </c>
      <c r="G118" s="5">
        <v>0</v>
      </c>
      <c r="H118" s="5">
        <v>5805702.9156999998</v>
      </c>
      <c r="I118" s="5">
        <v>30007037.5779</v>
      </c>
      <c r="J118" s="6">
        <f t="shared" si="2"/>
        <v>131256549.48250002</v>
      </c>
      <c r="K118" s="11"/>
      <c r="L118" s="131"/>
      <c r="M118" s="126"/>
      <c r="N118" s="12">
        <v>12</v>
      </c>
      <c r="O118" s="5" t="s">
        <v>546</v>
      </c>
      <c r="P118" s="5">
        <v>56848399.248000003</v>
      </c>
      <c r="Q118" s="5">
        <v>12996722.4484</v>
      </c>
      <c r="R118" s="5">
        <v>0</v>
      </c>
      <c r="S118" s="5">
        <v>4248573.3854999999</v>
      </c>
      <c r="T118" s="5">
        <v>23266439.176199999</v>
      </c>
      <c r="U118" s="7">
        <f t="shared" si="3"/>
        <v>97360134.258100003</v>
      </c>
    </row>
    <row r="119" spans="1:21" ht="24.95" customHeight="1">
      <c r="A119" s="129"/>
      <c r="B119" s="126"/>
      <c r="C119" s="1">
        <v>18</v>
      </c>
      <c r="D119" s="5" t="s">
        <v>167</v>
      </c>
      <c r="E119" s="5">
        <v>109247347.8739</v>
      </c>
      <c r="F119" s="5">
        <v>24976208.254299998</v>
      </c>
      <c r="G119" s="5">
        <v>0</v>
      </c>
      <c r="H119" s="5">
        <v>8164616.4315999998</v>
      </c>
      <c r="I119" s="5">
        <v>37393748.898599997</v>
      </c>
      <c r="J119" s="6">
        <f t="shared" si="2"/>
        <v>179781921.45840001</v>
      </c>
      <c r="K119" s="11"/>
      <c r="L119" s="131"/>
      <c r="M119" s="126"/>
      <c r="N119" s="12">
        <v>13</v>
      </c>
      <c r="O119" s="5" t="s">
        <v>547</v>
      </c>
      <c r="P119" s="5">
        <v>47566012.615199998</v>
      </c>
      <c r="Q119" s="5">
        <v>10874576.454500001</v>
      </c>
      <c r="R119" s="5">
        <v>0</v>
      </c>
      <c r="S119" s="5">
        <v>3554852.8705000002</v>
      </c>
      <c r="T119" s="5">
        <v>21450856.491700001</v>
      </c>
      <c r="U119" s="7">
        <f t="shared" si="3"/>
        <v>83446298.431899995</v>
      </c>
    </row>
    <row r="120" spans="1:21" ht="24.95" customHeight="1">
      <c r="A120" s="129"/>
      <c r="B120" s="126"/>
      <c r="C120" s="1">
        <v>19</v>
      </c>
      <c r="D120" s="5" t="s">
        <v>168</v>
      </c>
      <c r="E120" s="5">
        <v>60802484.241899997</v>
      </c>
      <c r="F120" s="5">
        <v>13900708.2401</v>
      </c>
      <c r="G120" s="5">
        <v>0</v>
      </c>
      <c r="H120" s="5">
        <v>4544082.5026000002</v>
      </c>
      <c r="I120" s="5">
        <v>24044699.158599999</v>
      </c>
      <c r="J120" s="6">
        <f t="shared" si="2"/>
        <v>103291974.1432</v>
      </c>
      <c r="K120" s="11"/>
      <c r="L120" s="131"/>
      <c r="M120" s="126"/>
      <c r="N120" s="12">
        <v>14</v>
      </c>
      <c r="O120" s="5" t="s">
        <v>548</v>
      </c>
      <c r="P120" s="5">
        <v>47364309.833300002</v>
      </c>
      <c r="Q120" s="5">
        <v>10828463.0176</v>
      </c>
      <c r="R120" s="5">
        <v>0</v>
      </c>
      <c r="S120" s="5">
        <v>3539778.5838000001</v>
      </c>
      <c r="T120" s="5">
        <v>21570875.8244</v>
      </c>
      <c r="U120" s="7">
        <f t="shared" si="3"/>
        <v>83303427.259100005</v>
      </c>
    </row>
    <row r="121" spans="1:21" ht="24.95" customHeight="1">
      <c r="A121" s="129"/>
      <c r="B121" s="127"/>
      <c r="C121" s="1">
        <v>20</v>
      </c>
      <c r="D121" s="5" t="s">
        <v>169</v>
      </c>
      <c r="E121" s="5">
        <v>68036200.262199998</v>
      </c>
      <c r="F121" s="5">
        <v>15554485.666300001</v>
      </c>
      <c r="G121" s="5">
        <v>0</v>
      </c>
      <c r="H121" s="5">
        <v>5084695.3213999998</v>
      </c>
      <c r="I121" s="5">
        <v>28391052.877500001</v>
      </c>
      <c r="J121" s="6">
        <f t="shared" si="2"/>
        <v>117066434.1274</v>
      </c>
      <c r="K121" s="11"/>
      <c r="L121" s="131"/>
      <c r="M121" s="126"/>
      <c r="N121" s="12">
        <v>15</v>
      </c>
      <c r="O121" s="5" t="s">
        <v>549</v>
      </c>
      <c r="P121" s="5">
        <v>54082162.466499999</v>
      </c>
      <c r="Q121" s="5">
        <v>12364303.3803</v>
      </c>
      <c r="R121" s="5">
        <v>0</v>
      </c>
      <c r="S121" s="5">
        <v>4041838.2773000002</v>
      </c>
      <c r="T121" s="5">
        <v>23525791.948399998</v>
      </c>
      <c r="U121" s="7">
        <f t="shared" si="3"/>
        <v>94014096.07249999</v>
      </c>
    </row>
    <row r="122" spans="1:21" ht="24.95" customHeight="1">
      <c r="A122" s="1"/>
      <c r="B122" s="113" t="s">
        <v>816</v>
      </c>
      <c r="C122" s="114"/>
      <c r="D122" s="115"/>
      <c r="E122" s="14">
        <v>1595048835.9527001</v>
      </c>
      <c r="F122" s="14">
        <v>364661226.82010007</v>
      </c>
      <c r="G122" s="14">
        <v>0</v>
      </c>
      <c r="H122" s="14">
        <v>119206206.72930002</v>
      </c>
      <c r="I122" s="14">
        <v>614114026.43590009</v>
      </c>
      <c r="J122" s="7">
        <f t="shared" si="2"/>
        <v>2693030295.9380002</v>
      </c>
      <c r="K122" s="11"/>
      <c r="L122" s="132"/>
      <c r="M122" s="127"/>
      <c r="N122" s="12">
        <v>16</v>
      </c>
      <c r="O122" s="5" t="s">
        <v>550</v>
      </c>
      <c r="P122" s="5">
        <v>65458131.162799999</v>
      </c>
      <c r="Q122" s="5">
        <v>14965085.6307</v>
      </c>
      <c r="R122" s="5">
        <v>0</v>
      </c>
      <c r="S122" s="5">
        <v>4892022.9523</v>
      </c>
      <c r="T122" s="5">
        <v>24548929.855500001</v>
      </c>
      <c r="U122" s="7">
        <f t="shared" si="3"/>
        <v>109864169.6013</v>
      </c>
    </row>
    <row r="123" spans="1:21" ht="24.95" customHeight="1">
      <c r="A123" s="129">
        <v>6</v>
      </c>
      <c r="B123" s="125" t="s">
        <v>29</v>
      </c>
      <c r="C123" s="1">
        <v>1</v>
      </c>
      <c r="D123" s="5" t="s">
        <v>170</v>
      </c>
      <c r="E123" s="5">
        <v>77260157.433300003</v>
      </c>
      <c r="F123" s="5">
        <v>17663273.474100001</v>
      </c>
      <c r="G123" s="5">
        <v>0</v>
      </c>
      <c r="H123" s="5">
        <v>5774049.102</v>
      </c>
      <c r="I123" s="5">
        <v>36920711.615800001</v>
      </c>
      <c r="J123" s="6">
        <f t="shared" si="2"/>
        <v>137618191.6252</v>
      </c>
      <c r="K123" s="11"/>
      <c r="L123" s="18"/>
      <c r="M123" s="113" t="s">
        <v>834</v>
      </c>
      <c r="N123" s="114"/>
      <c r="O123" s="115"/>
      <c r="P123" s="14">
        <v>1071999329.8953</v>
      </c>
      <c r="Q123" s="14">
        <v>245081267.71959996</v>
      </c>
      <c r="R123" s="14">
        <v>0</v>
      </c>
      <c r="S123" s="14">
        <v>80116025.824900001</v>
      </c>
      <c r="T123" s="14">
        <v>425294976.45009995</v>
      </c>
      <c r="U123" s="7">
        <f t="shared" si="3"/>
        <v>1822491599.8899</v>
      </c>
    </row>
    <row r="124" spans="1:21" ht="24.95" customHeight="1">
      <c r="A124" s="129"/>
      <c r="B124" s="126"/>
      <c r="C124" s="1">
        <v>2</v>
      </c>
      <c r="D124" s="5" t="s">
        <v>171</v>
      </c>
      <c r="E124" s="5">
        <v>88695061.305800006</v>
      </c>
      <c r="F124" s="5">
        <v>20277529.527399998</v>
      </c>
      <c r="G124" s="5">
        <v>0</v>
      </c>
      <c r="H124" s="5">
        <v>6628638.3059999999</v>
      </c>
      <c r="I124" s="5">
        <v>41746859.467399999</v>
      </c>
      <c r="J124" s="6">
        <f t="shared" si="2"/>
        <v>157348088.60659999</v>
      </c>
      <c r="K124" s="11"/>
      <c r="L124" s="130">
        <v>24</v>
      </c>
      <c r="M124" s="125" t="s">
        <v>47</v>
      </c>
      <c r="N124" s="12">
        <v>1</v>
      </c>
      <c r="O124" s="5" t="s">
        <v>551</v>
      </c>
      <c r="P124" s="5">
        <v>91858205.411400005</v>
      </c>
      <c r="Q124" s="5">
        <v>21000689.837099999</v>
      </c>
      <c r="R124" s="5">
        <v>0</v>
      </c>
      <c r="S124" s="5">
        <v>6865036.3406999996</v>
      </c>
      <c r="T124" s="5">
        <v>185201078.32319999</v>
      </c>
      <c r="U124" s="7">
        <f t="shared" si="3"/>
        <v>304925009.91240001</v>
      </c>
    </row>
    <row r="125" spans="1:21" ht="24.95" customHeight="1">
      <c r="A125" s="129"/>
      <c r="B125" s="126"/>
      <c r="C125" s="1">
        <v>3</v>
      </c>
      <c r="D125" s="5" t="s">
        <v>172</v>
      </c>
      <c r="E125" s="5">
        <v>59026657.510799997</v>
      </c>
      <c r="F125" s="5">
        <v>13494717.439200001</v>
      </c>
      <c r="G125" s="5">
        <v>0</v>
      </c>
      <c r="H125" s="5">
        <v>4411365.8335999995</v>
      </c>
      <c r="I125" s="5">
        <v>30817397.2082</v>
      </c>
      <c r="J125" s="6">
        <f t="shared" si="2"/>
        <v>107750137.99180001</v>
      </c>
      <c r="K125" s="11"/>
      <c r="L125" s="131"/>
      <c r="M125" s="126"/>
      <c r="N125" s="12">
        <v>2</v>
      </c>
      <c r="O125" s="5" t="s">
        <v>552</v>
      </c>
      <c r="P125" s="5">
        <v>118071582.25470001</v>
      </c>
      <c r="Q125" s="5">
        <v>26993611.146600001</v>
      </c>
      <c r="R125" s="5">
        <v>0</v>
      </c>
      <c r="S125" s="5">
        <v>8824096.8714000005</v>
      </c>
      <c r="T125" s="5">
        <v>197897753.04030001</v>
      </c>
      <c r="U125" s="7">
        <f t="shared" si="3"/>
        <v>351787043.31300002</v>
      </c>
    </row>
    <row r="126" spans="1:21" ht="24.95" customHeight="1">
      <c r="A126" s="129"/>
      <c r="B126" s="126"/>
      <c r="C126" s="1">
        <v>4</v>
      </c>
      <c r="D126" s="5" t="s">
        <v>173</v>
      </c>
      <c r="E126" s="5">
        <v>72782535.377200007</v>
      </c>
      <c r="F126" s="5">
        <v>16639596.2578</v>
      </c>
      <c r="G126" s="5">
        <v>0</v>
      </c>
      <c r="H126" s="5">
        <v>5439413.3664999995</v>
      </c>
      <c r="I126" s="5">
        <v>33855489.225500003</v>
      </c>
      <c r="J126" s="6">
        <f t="shared" si="2"/>
        <v>128717034.22700001</v>
      </c>
      <c r="K126" s="11"/>
      <c r="L126" s="131"/>
      <c r="M126" s="126"/>
      <c r="N126" s="12">
        <v>3</v>
      </c>
      <c r="O126" s="5" t="s">
        <v>553</v>
      </c>
      <c r="P126" s="5">
        <v>190412942.1304</v>
      </c>
      <c r="Q126" s="5">
        <v>43532345.539899997</v>
      </c>
      <c r="R126" s="5">
        <v>0</v>
      </c>
      <c r="S126" s="5">
        <v>14230538.922599999</v>
      </c>
      <c r="T126" s="5">
        <v>231519535.0327</v>
      </c>
      <c r="U126" s="7">
        <f t="shared" si="3"/>
        <v>479695361.62559998</v>
      </c>
    </row>
    <row r="127" spans="1:21" ht="24.95" customHeight="1">
      <c r="A127" s="129"/>
      <c r="B127" s="126"/>
      <c r="C127" s="1">
        <v>5</v>
      </c>
      <c r="D127" s="5" t="s">
        <v>174</v>
      </c>
      <c r="E127" s="5">
        <v>76488099.201499999</v>
      </c>
      <c r="F127" s="5">
        <v>17486764.958700001</v>
      </c>
      <c r="G127" s="5">
        <v>0</v>
      </c>
      <c r="H127" s="5">
        <v>5716349.2177999998</v>
      </c>
      <c r="I127" s="5">
        <v>36630546.895999998</v>
      </c>
      <c r="J127" s="6">
        <f t="shared" si="2"/>
        <v>136321760.27399999</v>
      </c>
      <c r="K127" s="11"/>
      <c r="L127" s="131"/>
      <c r="M127" s="126"/>
      <c r="N127" s="12">
        <v>4</v>
      </c>
      <c r="O127" s="5" t="s">
        <v>554</v>
      </c>
      <c r="P127" s="5">
        <v>74421661.859099999</v>
      </c>
      <c r="Q127" s="5">
        <v>17014334.5482</v>
      </c>
      <c r="R127" s="5">
        <v>0</v>
      </c>
      <c r="S127" s="5">
        <v>5561913.7225000001</v>
      </c>
      <c r="T127" s="5">
        <v>177171110.95680001</v>
      </c>
      <c r="U127" s="7">
        <f t="shared" si="3"/>
        <v>274169021.08660001</v>
      </c>
    </row>
    <row r="128" spans="1:21" ht="24.95" customHeight="1">
      <c r="A128" s="129"/>
      <c r="B128" s="126"/>
      <c r="C128" s="1">
        <v>6</v>
      </c>
      <c r="D128" s="5" t="s">
        <v>175</v>
      </c>
      <c r="E128" s="5">
        <v>75199675.0933</v>
      </c>
      <c r="F128" s="5">
        <v>17192204.500500001</v>
      </c>
      <c r="G128" s="5">
        <v>0</v>
      </c>
      <c r="H128" s="5">
        <v>5620058.6546999998</v>
      </c>
      <c r="I128" s="5">
        <v>37039484.877099998</v>
      </c>
      <c r="J128" s="6">
        <f t="shared" si="2"/>
        <v>135051423.12560001</v>
      </c>
      <c r="K128" s="11"/>
      <c r="L128" s="131"/>
      <c r="M128" s="126"/>
      <c r="N128" s="12">
        <v>5</v>
      </c>
      <c r="O128" s="5" t="s">
        <v>555</v>
      </c>
      <c r="P128" s="5">
        <v>62569719.392499998</v>
      </c>
      <c r="Q128" s="5">
        <v>14304734.8277</v>
      </c>
      <c r="R128" s="5">
        <v>0</v>
      </c>
      <c r="S128" s="5">
        <v>4676157.0785999997</v>
      </c>
      <c r="T128" s="5">
        <v>171461611.7545</v>
      </c>
      <c r="U128" s="7">
        <f t="shared" si="3"/>
        <v>253012223.05330002</v>
      </c>
    </row>
    <row r="129" spans="1:21" ht="24.95" customHeight="1">
      <c r="A129" s="129"/>
      <c r="B129" s="126"/>
      <c r="C129" s="1">
        <v>7</v>
      </c>
      <c r="D129" s="5" t="s">
        <v>176</v>
      </c>
      <c r="E129" s="5">
        <v>103893494.9779</v>
      </c>
      <c r="F129" s="5">
        <v>23752206.505100001</v>
      </c>
      <c r="G129" s="5">
        <v>0</v>
      </c>
      <c r="H129" s="5">
        <v>7764495.4567999998</v>
      </c>
      <c r="I129" s="5">
        <v>44531036.115000002</v>
      </c>
      <c r="J129" s="6">
        <f t="shared" si="2"/>
        <v>179941233.0548</v>
      </c>
      <c r="K129" s="11"/>
      <c r="L129" s="131"/>
      <c r="M129" s="126"/>
      <c r="N129" s="12">
        <v>6</v>
      </c>
      <c r="O129" s="5" t="s">
        <v>556</v>
      </c>
      <c r="P129" s="5">
        <v>69950637.871999994</v>
      </c>
      <c r="Q129" s="5">
        <v>15992165.7872</v>
      </c>
      <c r="R129" s="5">
        <v>0</v>
      </c>
      <c r="S129" s="5">
        <v>5227771.0946000004</v>
      </c>
      <c r="T129" s="5">
        <v>172805726.329</v>
      </c>
      <c r="U129" s="7">
        <f t="shared" si="3"/>
        <v>263976301.0828</v>
      </c>
    </row>
    <row r="130" spans="1:21" ht="24.95" customHeight="1">
      <c r="A130" s="129"/>
      <c r="B130" s="127"/>
      <c r="C130" s="1">
        <v>8</v>
      </c>
      <c r="D130" s="5" t="s">
        <v>177</v>
      </c>
      <c r="E130" s="5">
        <v>95897579.436499998</v>
      </c>
      <c r="F130" s="5">
        <v>21924174.469300002</v>
      </c>
      <c r="G130" s="5">
        <v>0</v>
      </c>
      <c r="H130" s="5">
        <v>7166919.5460000001</v>
      </c>
      <c r="I130" s="5">
        <v>46452874.707000002</v>
      </c>
      <c r="J130" s="6">
        <f t="shared" si="2"/>
        <v>171441548.15880001</v>
      </c>
      <c r="K130" s="11"/>
      <c r="L130" s="131"/>
      <c r="M130" s="126"/>
      <c r="N130" s="12">
        <v>7</v>
      </c>
      <c r="O130" s="5" t="s">
        <v>557</v>
      </c>
      <c r="P130" s="5">
        <v>64225372.469700001</v>
      </c>
      <c r="Q130" s="5">
        <v>14683251.440300001</v>
      </c>
      <c r="R130" s="5">
        <v>0</v>
      </c>
      <c r="S130" s="5">
        <v>4799892.5521</v>
      </c>
      <c r="T130" s="5">
        <v>169425247.87189999</v>
      </c>
      <c r="U130" s="7">
        <f t="shared" si="3"/>
        <v>253133764.33399999</v>
      </c>
    </row>
    <row r="131" spans="1:21" ht="24.95" customHeight="1">
      <c r="A131" s="1"/>
      <c r="B131" s="113" t="s">
        <v>817</v>
      </c>
      <c r="C131" s="114"/>
      <c r="D131" s="115"/>
      <c r="E131" s="14">
        <v>649243260.3362999</v>
      </c>
      <c r="F131" s="14">
        <v>148430467.13209999</v>
      </c>
      <c r="G131" s="14">
        <v>0</v>
      </c>
      <c r="H131" s="14">
        <v>48521289.483400002</v>
      </c>
      <c r="I131" s="14">
        <v>307994400.11199999</v>
      </c>
      <c r="J131" s="6">
        <f t="shared" si="2"/>
        <v>1154189417.0637999</v>
      </c>
      <c r="K131" s="11"/>
      <c r="L131" s="131"/>
      <c r="M131" s="126"/>
      <c r="N131" s="12">
        <v>8</v>
      </c>
      <c r="O131" s="5" t="s">
        <v>558</v>
      </c>
      <c r="P131" s="5">
        <v>77481079.286799997</v>
      </c>
      <c r="Q131" s="5">
        <v>17713780.7892</v>
      </c>
      <c r="R131" s="5">
        <v>0</v>
      </c>
      <c r="S131" s="5">
        <v>5790559.7289000005</v>
      </c>
      <c r="T131" s="5">
        <v>175450342.97870001</v>
      </c>
      <c r="U131" s="7">
        <f t="shared" si="3"/>
        <v>276435762.78360003</v>
      </c>
    </row>
    <row r="132" spans="1:21" ht="24.95" customHeight="1">
      <c r="A132" s="129">
        <v>7</v>
      </c>
      <c r="B132" s="125" t="s">
        <v>30</v>
      </c>
      <c r="C132" s="1">
        <v>1</v>
      </c>
      <c r="D132" s="5" t="s">
        <v>178</v>
      </c>
      <c r="E132" s="5">
        <v>76412963.597000003</v>
      </c>
      <c r="F132" s="5">
        <v>17469587.402100001</v>
      </c>
      <c r="G132" s="5">
        <v>-6066891.2400000002</v>
      </c>
      <c r="H132" s="5">
        <v>5710733.9474999998</v>
      </c>
      <c r="I132" s="5">
        <v>27746337.590500001</v>
      </c>
      <c r="J132" s="6">
        <f t="shared" si="2"/>
        <v>121272731.29710001</v>
      </c>
      <c r="K132" s="11"/>
      <c r="L132" s="131"/>
      <c r="M132" s="126"/>
      <c r="N132" s="12">
        <v>9</v>
      </c>
      <c r="O132" s="5" t="s">
        <v>559</v>
      </c>
      <c r="P132" s="5">
        <v>51736950.343800001</v>
      </c>
      <c r="Q132" s="5">
        <v>11828139.2764</v>
      </c>
      <c r="R132" s="5">
        <v>0</v>
      </c>
      <c r="S132" s="5">
        <v>3866568.5082999999</v>
      </c>
      <c r="T132" s="5">
        <v>165804390.9118</v>
      </c>
      <c r="U132" s="7">
        <f t="shared" si="3"/>
        <v>233236049.04030001</v>
      </c>
    </row>
    <row r="133" spans="1:21" ht="24.95" customHeight="1">
      <c r="A133" s="129"/>
      <c r="B133" s="126"/>
      <c r="C133" s="1">
        <v>2</v>
      </c>
      <c r="D133" s="5" t="s">
        <v>179</v>
      </c>
      <c r="E133" s="5">
        <v>67422878.494499996</v>
      </c>
      <c r="F133" s="5">
        <v>15414267.596899999</v>
      </c>
      <c r="G133" s="5">
        <v>-6066891.2400000002</v>
      </c>
      <c r="H133" s="5">
        <v>5038858.6299000001</v>
      </c>
      <c r="I133" s="5">
        <v>24157708.568300001</v>
      </c>
      <c r="J133" s="6">
        <f t="shared" si="2"/>
        <v>105966822.04960001</v>
      </c>
      <c r="K133" s="11"/>
      <c r="L133" s="131"/>
      <c r="M133" s="126"/>
      <c r="N133" s="12">
        <v>10</v>
      </c>
      <c r="O133" s="5" t="s">
        <v>560</v>
      </c>
      <c r="P133" s="5">
        <v>88216709.345500007</v>
      </c>
      <c r="Q133" s="5">
        <v>20168168.353799999</v>
      </c>
      <c r="R133" s="5">
        <v>0</v>
      </c>
      <c r="S133" s="5">
        <v>6592888.6025999999</v>
      </c>
      <c r="T133" s="5">
        <v>183385155.801</v>
      </c>
      <c r="U133" s="7">
        <f t="shared" si="3"/>
        <v>298362922.10290003</v>
      </c>
    </row>
    <row r="134" spans="1:21" ht="24.95" customHeight="1">
      <c r="A134" s="129"/>
      <c r="B134" s="126"/>
      <c r="C134" s="1">
        <v>3</v>
      </c>
      <c r="D134" s="5" t="s">
        <v>180</v>
      </c>
      <c r="E134" s="5">
        <v>65285391.682099998</v>
      </c>
      <c r="F134" s="5">
        <v>14925593.8048</v>
      </c>
      <c r="G134" s="5">
        <v>-6066891.2400000002</v>
      </c>
      <c r="H134" s="5">
        <v>4879113.2421000004</v>
      </c>
      <c r="I134" s="5">
        <v>23095262.772100002</v>
      </c>
      <c r="J134" s="6">
        <f t="shared" si="2"/>
        <v>102118470.26110001</v>
      </c>
      <c r="K134" s="11"/>
      <c r="L134" s="131"/>
      <c r="M134" s="126"/>
      <c r="N134" s="12">
        <v>11</v>
      </c>
      <c r="O134" s="5" t="s">
        <v>561</v>
      </c>
      <c r="P134" s="5">
        <v>76258981.156200007</v>
      </c>
      <c r="Q134" s="5">
        <v>17434383.824299999</v>
      </c>
      <c r="R134" s="5">
        <v>0</v>
      </c>
      <c r="S134" s="5">
        <v>5699226.0473999996</v>
      </c>
      <c r="T134" s="5">
        <v>176889612.09729999</v>
      </c>
      <c r="U134" s="7">
        <f t="shared" si="3"/>
        <v>276282203.12520003</v>
      </c>
    </row>
    <row r="135" spans="1:21" ht="24.95" customHeight="1">
      <c r="A135" s="129"/>
      <c r="B135" s="126"/>
      <c r="C135" s="1">
        <v>4</v>
      </c>
      <c r="D135" s="5" t="s">
        <v>181</v>
      </c>
      <c r="E135" s="5">
        <v>77394978.481199995</v>
      </c>
      <c r="F135" s="5">
        <v>17694096.360300001</v>
      </c>
      <c r="G135" s="5">
        <v>-6066891.2400000002</v>
      </c>
      <c r="H135" s="5">
        <v>5784124.9726999998</v>
      </c>
      <c r="I135" s="5">
        <v>29153208.852400001</v>
      </c>
      <c r="J135" s="6">
        <f t="shared" si="2"/>
        <v>123959517.42660001</v>
      </c>
      <c r="K135" s="11"/>
      <c r="L135" s="131"/>
      <c r="M135" s="126"/>
      <c r="N135" s="12">
        <v>12</v>
      </c>
      <c r="O135" s="5" t="s">
        <v>562</v>
      </c>
      <c r="P135" s="5">
        <v>104852316.70290001</v>
      </c>
      <c r="Q135" s="5">
        <v>23971413.0264</v>
      </c>
      <c r="R135" s="5">
        <v>0</v>
      </c>
      <c r="S135" s="5">
        <v>7836153.1379000004</v>
      </c>
      <c r="T135" s="5">
        <v>189487563.97490001</v>
      </c>
      <c r="U135" s="7">
        <f t="shared" si="3"/>
        <v>326147446.84210002</v>
      </c>
    </row>
    <row r="136" spans="1:21" ht="24.95" customHeight="1">
      <c r="A136" s="129"/>
      <c r="B136" s="126"/>
      <c r="C136" s="1">
        <v>5</v>
      </c>
      <c r="D136" s="5" t="s">
        <v>182</v>
      </c>
      <c r="E136" s="5">
        <v>100446632.03389999</v>
      </c>
      <c r="F136" s="5">
        <v>22964182.187899999</v>
      </c>
      <c r="G136" s="5">
        <v>-6066891.2400000002</v>
      </c>
      <c r="H136" s="5">
        <v>7506893.6534000002</v>
      </c>
      <c r="I136" s="5">
        <v>37944525.850599997</v>
      </c>
      <c r="J136" s="6">
        <f t="shared" si="2"/>
        <v>162795342.4858</v>
      </c>
      <c r="K136" s="11"/>
      <c r="L136" s="131"/>
      <c r="M136" s="126"/>
      <c r="N136" s="12">
        <v>13</v>
      </c>
      <c r="O136" s="5" t="s">
        <v>563</v>
      </c>
      <c r="P136" s="5">
        <v>113443431.68520001</v>
      </c>
      <c r="Q136" s="5">
        <v>25935519.991999999</v>
      </c>
      <c r="R136" s="5">
        <v>0</v>
      </c>
      <c r="S136" s="5">
        <v>8478211.3654999994</v>
      </c>
      <c r="T136" s="5">
        <v>196837912.6661</v>
      </c>
      <c r="U136" s="7">
        <f t="shared" si="3"/>
        <v>344695075.70880002</v>
      </c>
    </row>
    <row r="137" spans="1:21" ht="24.95" customHeight="1">
      <c r="A137" s="129"/>
      <c r="B137" s="126"/>
      <c r="C137" s="1">
        <v>6</v>
      </c>
      <c r="D137" s="5" t="s">
        <v>183</v>
      </c>
      <c r="E137" s="5">
        <v>82066157.330400005</v>
      </c>
      <c r="F137" s="5">
        <v>18762024.671599999</v>
      </c>
      <c r="G137" s="5">
        <v>-6066891.2400000002</v>
      </c>
      <c r="H137" s="5">
        <v>6133226.2033000002</v>
      </c>
      <c r="I137" s="5">
        <v>28466623.5053</v>
      </c>
      <c r="J137" s="6">
        <f t="shared" ref="J137:J200" si="4">E137+F137+G137+H137+I137</f>
        <v>129361140.47060001</v>
      </c>
      <c r="K137" s="11"/>
      <c r="L137" s="131"/>
      <c r="M137" s="126"/>
      <c r="N137" s="12">
        <v>14</v>
      </c>
      <c r="O137" s="5" t="s">
        <v>564</v>
      </c>
      <c r="P137" s="5">
        <v>61068353.329099998</v>
      </c>
      <c r="Q137" s="5">
        <v>13961491.4246</v>
      </c>
      <c r="R137" s="5">
        <v>0</v>
      </c>
      <c r="S137" s="5">
        <v>4563952.2675000001</v>
      </c>
      <c r="T137" s="5">
        <v>171012742.84869999</v>
      </c>
      <c r="U137" s="7">
        <f t="shared" ref="U137:U200" si="5">P137+Q137+R137+S137+T137</f>
        <v>250606539.86989999</v>
      </c>
    </row>
    <row r="138" spans="1:21" ht="24.95" customHeight="1">
      <c r="A138" s="129"/>
      <c r="B138" s="126"/>
      <c r="C138" s="1">
        <v>7</v>
      </c>
      <c r="D138" s="5" t="s">
        <v>184</v>
      </c>
      <c r="E138" s="5">
        <v>77847410.977699995</v>
      </c>
      <c r="F138" s="5">
        <v>17797531.8072</v>
      </c>
      <c r="G138" s="5">
        <v>-6066891.2400000002</v>
      </c>
      <c r="H138" s="5">
        <v>5817937.5811000001</v>
      </c>
      <c r="I138" s="5">
        <v>26883433.138900001</v>
      </c>
      <c r="J138" s="6">
        <f t="shared" si="4"/>
        <v>122279422.2649</v>
      </c>
      <c r="K138" s="11"/>
      <c r="L138" s="131"/>
      <c r="M138" s="126"/>
      <c r="N138" s="12">
        <v>15</v>
      </c>
      <c r="O138" s="5" t="s">
        <v>565</v>
      </c>
      <c r="P138" s="5">
        <v>73688776.002299994</v>
      </c>
      <c r="Q138" s="5">
        <v>16846781.649700001</v>
      </c>
      <c r="R138" s="5">
        <v>0</v>
      </c>
      <c r="S138" s="5">
        <v>5507141.3914000001</v>
      </c>
      <c r="T138" s="5">
        <v>177145849.6909</v>
      </c>
      <c r="U138" s="7">
        <f t="shared" si="5"/>
        <v>273188548.73430002</v>
      </c>
    </row>
    <row r="139" spans="1:21" ht="24.95" customHeight="1">
      <c r="A139" s="129"/>
      <c r="B139" s="126"/>
      <c r="C139" s="1">
        <v>8</v>
      </c>
      <c r="D139" s="5" t="s">
        <v>185</v>
      </c>
      <c r="E139" s="5">
        <v>66898367.392999999</v>
      </c>
      <c r="F139" s="5">
        <v>15294353.4868</v>
      </c>
      <c r="G139" s="5">
        <v>-6066891.2400000002</v>
      </c>
      <c r="H139" s="5">
        <v>4999659.2164000003</v>
      </c>
      <c r="I139" s="5">
        <v>24532776.062800001</v>
      </c>
      <c r="J139" s="6">
        <f t="shared" si="4"/>
        <v>105658264.919</v>
      </c>
      <c r="K139" s="11"/>
      <c r="L139" s="131"/>
      <c r="M139" s="126"/>
      <c r="N139" s="12">
        <v>16</v>
      </c>
      <c r="O139" s="5" t="s">
        <v>566</v>
      </c>
      <c r="P139" s="5">
        <v>110317633.90360001</v>
      </c>
      <c r="Q139" s="5">
        <v>25220897.826099999</v>
      </c>
      <c r="R139" s="5">
        <v>0</v>
      </c>
      <c r="S139" s="5">
        <v>8244604.4137000004</v>
      </c>
      <c r="T139" s="5">
        <v>195003695.5501</v>
      </c>
      <c r="U139" s="7">
        <f t="shared" si="5"/>
        <v>338786831.69350004</v>
      </c>
    </row>
    <row r="140" spans="1:21" ht="24.95" customHeight="1">
      <c r="A140" s="129"/>
      <c r="B140" s="126"/>
      <c r="C140" s="1">
        <v>9</v>
      </c>
      <c r="D140" s="5" t="s">
        <v>186</v>
      </c>
      <c r="E140" s="5">
        <v>84509892.345599994</v>
      </c>
      <c r="F140" s="5">
        <v>19320713.151000001</v>
      </c>
      <c r="G140" s="5">
        <v>-6066891.2400000002</v>
      </c>
      <c r="H140" s="5">
        <v>6315859.0950999996</v>
      </c>
      <c r="I140" s="5">
        <v>30342470.7344</v>
      </c>
      <c r="J140" s="6">
        <f t="shared" si="4"/>
        <v>134422044.08610001</v>
      </c>
      <c r="K140" s="11"/>
      <c r="L140" s="131"/>
      <c r="M140" s="126"/>
      <c r="N140" s="12">
        <v>17</v>
      </c>
      <c r="O140" s="5" t="s">
        <v>567</v>
      </c>
      <c r="P140" s="5">
        <v>107043296.65109999</v>
      </c>
      <c r="Q140" s="5">
        <v>24472316.4582</v>
      </c>
      <c r="R140" s="5">
        <v>0</v>
      </c>
      <c r="S140" s="5">
        <v>7999896.3430000003</v>
      </c>
      <c r="T140" s="5">
        <v>193024820.8712</v>
      </c>
      <c r="U140" s="7">
        <f t="shared" si="5"/>
        <v>332540330.32349998</v>
      </c>
    </row>
    <row r="141" spans="1:21" ht="24.95" customHeight="1">
      <c r="A141" s="129"/>
      <c r="B141" s="126"/>
      <c r="C141" s="1">
        <v>10</v>
      </c>
      <c r="D141" s="5" t="s">
        <v>187</v>
      </c>
      <c r="E141" s="5">
        <v>79955938.584800005</v>
      </c>
      <c r="F141" s="5">
        <v>18279584.924699999</v>
      </c>
      <c r="G141" s="5">
        <v>-6066891.2400000002</v>
      </c>
      <c r="H141" s="5">
        <v>5975518.6984999999</v>
      </c>
      <c r="I141" s="5">
        <v>30396504.9219</v>
      </c>
      <c r="J141" s="6">
        <f t="shared" si="4"/>
        <v>128540655.8899</v>
      </c>
      <c r="K141" s="11"/>
      <c r="L141" s="131"/>
      <c r="M141" s="126"/>
      <c r="N141" s="12">
        <v>18</v>
      </c>
      <c r="O141" s="5" t="s">
        <v>568</v>
      </c>
      <c r="P141" s="5">
        <v>109300157.719</v>
      </c>
      <c r="Q141" s="5">
        <v>24988281.6796</v>
      </c>
      <c r="R141" s="5">
        <v>0</v>
      </c>
      <c r="S141" s="5">
        <v>8168563.1831</v>
      </c>
      <c r="T141" s="5">
        <v>194352340.04010001</v>
      </c>
      <c r="U141" s="7">
        <f t="shared" si="5"/>
        <v>336809342.62179995</v>
      </c>
    </row>
    <row r="142" spans="1:21" ht="24.95" customHeight="1">
      <c r="A142" s="129"/>
      <c r="B142" s="126"/>
      <c r="C142" s="1">
        <v>11</v>
      </c>
      <c r="D142" s="5" t="s">
        <v>188</v>
      </c>
      <c r="E142" s="5">
        <v>91544213.450399995</v>
      </c>
      <c r="F142" s="5">
        <v>20928904.766199999</v>
      </c>
      <c r="G142" s="5">
        <v>-6066891.2400000002</v>
      </c>
      <c r="H142" s="5">
        <v>6841570.1058999998</v>
      </c>
      <c r="I142" s="5">
        <v>31700631.932100002</v>
      </c>
      <c r="J142" s="6">
        <f t="shared" si="4"/>
        <v>144948429.01460001</v>
      </c>
      <c r="K142" s="11"/>
      <c r="L142" s="131"/>
      <c r="M142" s="126"/>
      <c r="N142" s="12">
        <v>19</v>
      </c>
      <c r="O142" s="5" t="s">
        <v>569</v>
      </c>
      <c r="P142" s="5">
        <v>84533451.923299998</v>
      </c>
      <c r="Q142" s="5">
        <v>19326099.358800001</v>
      </c>
      <c r="R142" s="5">
        <v>0</v>
      </c>
      <c r="S142" s="5">
        <v>6317619.8234999999</v>
      </c>
      <c r="T142" s="5">
        <v>181957554.442</v>
      </c>
      <c r="U142" s="7">
        <f t="shared" si="5"/>
        <v>292134725.54760003</v>
      </c>
    </row>
    <row r="143" spans="1:21" ht="24.95" customHeight="1">
      <c r="A143" s="129"/>
      <c r="B143" s="126"/>
      <c r="C143" s="1">
        <v>12</v>
      </c>
      <c r="D143" s="5" t="s">
        <v>189</v>
      </c>
      <c r="E143" s="5">
        <v>70300563.884299994</v>
      </c>
      <c r="F143" s="5">
        <v>16072166.1271</v>
      </c>
      <c r="G143" s="5">
        <v>-6066891.2400000002</v>
      </c>
      <c r="H143" s="5">
        <v>5253922.8660000004</v>
      </c>
      <c r="I143" s="5">
        <v>27190193.264199998</v>
      </c>
      <c r="J143" s="6">
        <f t="shared" si="4"/>
        <v>112749954.9016</v>
      </c>
      <c r="K143" s="11"/>
      <c r="L143" s="132"/>
      <c r="M143" s="127"/>
      <c r="N143" s="12">
        <v>20</v>
      </c>
      <c r="O143" s="5" t="s">
        <v>570</v>
      </c>
      <c r="P143" s="5">
        <v>96695512.701299995</v>
      </c>
      <c r="Q143" s="5">
        <v>22106598.5535</v>
      </c>
      <c r="R143" s="5">
        <v>0</v>
      </c>
      <c r="S143" s="5">
        <v>7226553.2045</v>
      </c>
      <c r="T143" s="5">
        <v>187695260.1699</v>
      </c>
      <c r="U143" s="7">
        <f t="shared" si="5"/>
        <v>313723924.62919998</v>
      </c>
    </row>
    <row r="144" spans="1:21" ht="24.95" customHeight="1">
      <c r="A144" s="129"/>
      <c r="B144" s="126"/>
      <c r="C144" s="1">
        <v>13</v>
      </c>
      <c r="D144" s="5" t="s">
        <v>190</v>
      </c>
      <c r="E144" s="5">
        <v>84447500.874400005</v>
      </c>
      <c r="F144" s="5">
        <v>19306449.167300001</v>
      </c>
      <c r="G144" s="5">
        <v>-6066891.2400000002</v>
      </c>
      <c r="H144" s="5">
        <v>6311196.2593999999</v>
      </c>
      <c r="I144" s="5">
        <v>34459037.557400003</v>
      </c>
      <c r="J144" s="6">
        <f t="shared" si="4"/>
        <v>138457292.61849999</v>
      </c>
      <c r="K144" s="11"/>
      <c r="L144" s="18"/>
      <c r="M144" s="113" t="s">
        <v>835</v>
      </c>
      <c r="N144" s="114"/>
      <c r="O144" s="115"/>
      <c r="P144" s="14">
        <v>1826146772.1399</v>
      </c>
      <c r="Q144" s="14">
        <v>417495005.33959991</v>
      </c>
      <c r="R144" s="14">
        <v>0</v>
      </c>
      <c r="S144" s="14">
        <v>136477344.59979996</v>
      </c>
      <c r="T144" s="14">
        <v>3693529305.3510995</v>
      </c>
      <c r="U144" s="7">
        <f t="shared" si="5"/>
        <v>6073648427.4303989</v>
      </c>
    </row>
    <row r="145" spans="1:21" ht="24.95" customHeight="1">
      <c r="A145" s="129"/>
      <c r="B145" s="126"/>
      <c r="C145" s="1">
        <v>14</v>
      </c>
      <c r="D145" s="5" t="s">
        <v>191</v>
      </c>
      <c r="E145" s="5">
        <v>62381706.803999998</v>
      </c>
      <c r="F145" s="5">
        <v>14261751.252699999</v>
      </c>
      <c r="G145" s="5">
        <v>-6066891.2400000002</v>
      </c>
      <c r="H145" s="5">
        <v>4662105.9304</v>
      </c>
      <c r="I145" s="5">
        <v>23213639.5561</v>
      </c>
      <c r="J145" s="6">
        <f t="shared" si="4"/>
        <v>98452312.303199992</v>
      </c>
      <c r="K145" s="11"/>
      <c r="L145" s="130">
        <v>25</v>
      </c>
      <c r="M145" s="125" t="s">
        <v>48</v>
      </c>
      <c r="N145" s="12">
        <v>1</v>
      </c>
      <c r="O145" s="5" t="s">
        <v>571</v>
      </c>
      <c r="P145" s="5">
        <v>63267998.821199998</v>
      </c>
      <c r="Q145" s="5">
        <v>14464375.9793</v>
      </c>
      <c r="R145" s="5">
        <v>-3018317.48</v>
      </c>
      <c r="S145" s="5">
        <v>4728343.0932</v>
      </c>
      <c r="T145" s="5">
        <v>24769839.322799999</v>
      </c>
      <c r="U145" s="7">
        <f t="shared" si="5"/>
        <v>104212239.73649999</v>
      </c>
    </row>
    <row r="146" spans="1:21" ht="24.95" customHeight="1">
      <c r="A146" s="129"/>
      <c r="B146" s="126"/>
      <c r="C146" s="1">
        <v>15</v>
      </c>
      <c r="D146" s="5" t="s">
        <v>192</v>
      </c>
      <c r="E146" s="5">
        <v>65533302.982299998</v>
      </c>
      <c r="F146" s="5">
        <v>14982271.466800001</v>
      </c>
      <c r="G146" s="5">
        <v>-6066891.2400000002</v>
      </c>
      <c r="H146" s="5">
        <v>4897640.9292000001</v>
      </c>
      <c r="I146" s="5">
        <v>24904445.180799998</v>
      </c>
      <c r="J146" s="6">
        <f t="shared" si="4"/>
        <v>104250769.31909999</v>
      </c>
      <c r="K146" s="11"/>
      <c r="L146" s="131"/>
      <c r="M146" s="126"/>
      <c r="N146" s="12">
        <v>2</v>
      </c>
      <c r="O146" s="5" t="s">
        <v>572</v>
      </c>
      <c r="P146" s="5">
        <v>71314458.353499994</v>
      </c>
      <c r="Q146" s="5">
        <v>16303963.419199999</v>
      </c>
      <c r="R146" s="5">
        <v>-3018317.48</v>
      </c>
      <c r="S146" s="5">
        <v>5329696.4166000001</v>
      </c>
      <c r="T146" s="5">
        <v>24721355.817000002</v>
      </c>
      <c r="U146" s="7">
        <f t="shared" si="5"/>
        <v>114651156.5263</v>
      </c>
    </row>
    <row r="147" spans="1:21" ht="24.95" customHeight="1">
      <c r="A147" s="129"/>
      <c r="B147" s="126"/>
      <c r="C147" s="1">
        <v>16</v>
      </c>
      <c r="D147" s="5" t="s">
        <v>193</v>
      </c>
      <c r="E147" s="5">
        <v>59774364.305200003</v>
      </c>
      <c r="F147" s="5">
        <v>13665658.711300001</v>
      </c>
      <c r="G147" s="5">
        <v>-6066891.2400000002</v>
      </c>
      <c r="H147" s="5">
        <v>4467245.8096000003</v>
      </c>
      <c r="I147" s="5">
        <v>21663243.523600001</v>
      </c>
      <c r="J147" s="6">
        <f t="shared" si="4"/>
        <v>93503621.109699994</v>
      </c>
      <c r="K147" s="11"/>
      <c r="L147" s="131"/>
      <c r="M147" s="126"/>
      <c r="N147" s="12">
        <v>3</v>
      </c>
      <c r="O147" s="5" t="s">
        <v>573</v>
      </c>
      <c r="P147" s="5">
        <v>73019674.791600004</v>
      </c>
      <c r="Q147" s="5">
        <v>16693811.2435</v>
      </c>
      <c r="R147" s="5">
        <v>-3018317.48</v>
      </c>
      <c r="S147" s="5">
        <v>5457136.0151000004</v>
      </c>
      <c r="T147" s="5">
        <v>26252494.382300001</v>
      </c>
      <c r="U147" s="7">
        <f t="shared" si="5"/>
        <v>118404798.9525</v>
      </c>
    </row>
    <row r="148" spans="1:21" ht="24.95" customHeight="1">
      <c r="A148" s="129"/>
      <c r="B148" s="126"/>
      <c r="C148" s="1">
        <v>17</v>
      </c>
      <c r="D148" s="5" t="s">
        <v>194</v>
      </c>
      <c r="E148" s="5">
        <v>75632831.176899999</v>
      </c>
      <c r="F148" s="5">
        <v>17291232.959899999</v>
      </c>
      <c r="G148" s="5">
        <v>-6066891.2400000002</v>
      </c>
      <c r="H148" s="5">
        <v>5652430.6376</v>
      </c>
      <c r="I148" s="5">
        <v>27256631.526299998</v>
      </c>
      <c r="J148" s="6">
        <f t="shared" si="4"/>
        <v>119766235.0607</v>
      </c>
      <c r="K148" s="11"/>
      <c r="L148" s="131"/>
      <c r="M148" s="126"/>
      <c r="N148" s="12">
        <v>4</v>
      </c>
      <c r="O148" s="5" t="s">
        <v>574</v>
      </c>
      <c r="P148" s="5">
        <v>86153265.511199996</v>
      </c>
      <c r="Q148" s="5">
        <v>19696422.321199998</v>
      </c>
      <c r="R148" s="5">
        <v>-3018317.48</v>
      </c>
      <c r="S148" s="5">
        <v>6438676.8276000004</v>
      </c>
      <c r="T148" s="5">
        <v>29983345.4641</v>
      </c>
      <c r="U148" s="7">
        <f t="shared" si="5"/>
        <v>139253392.64409998</v>
      </c>
    </row>
    <row r="149" spans="1:21" ht="24.95" customHeight="1">
      <c r="A149" s="129"/>
      <c r="B149" s="126"/>
      <c r="C149" s="1">
        <v>18</v>
      </c>
      <c r="D149" s="5" t="s">
        <v>195</v>
      </c>
      <c r="E149" s="5">
        <v>70875648.284500003</v>
      </c>
      <c r="F149" s="5">
        <v>16203642.341600001</v>
      </c>
      <c r="G149" s="5">
        <v>-6066891.2400000002</v>
      </c>
      <c r="H149" s="5">
        <v>5296901.8822999997</v>
      </c>
      <c r="I149" s="5">
        <v>27619748.063200001</v>
      </c>
      <c r="J149" s="6">
        <f t="shared" si="4"/>
        <v>113929049.33160001</v>
      </c>
      <c r="K149" s="11"/>
      <c r="L149" s="131"/>
      <c r="M149" s="126"/>
      <c r="N149" s="12">
        <v>5</v>
      </c>
      <c r="O149" s="5" t="s">
        <v>575</v>
      </c>
      <c r="P149" s="5">
        <v>61517139.122900002</v>
      </c>
      <c r="Q149" s="5">
        <v>14064093.159600001</v>
      </c>
      <c r="R149" s="5">
        <v>-3018317.48</v>
      </c>
      <c r="S149" s="5">
        <v>4597492.3389999997</v>
      </c>
      <c r="T149" s="5">
        <v>22834067.386799999</v>
      </c>
      <c r="U149" s="7">
        <f t="shared" si="5"/>
        <v>99994474.528299987</v>
      </c>
    </row>
    <row r="150" spans="1:21" ht="24.95" customHeight="1">
      <c r="A150" s="129"/>
      <c r="B150" s="126"/>
      <c r="C150" s="1">
        <v>19</v>
      </c>
      <c r="D150" s="5" t="s">
        <v>196</v>
      </c>
      <c r="E150" s="5">
        <v>83008430.399100006</v>
      </c>
      <c r="F150" s="5">
        <v>18977447.827</v>
      </c>
      <c r="G150" s="5">
        <v>-6066891.2400000002</v>
      </c>
      <c r="H150" s="5">
        <v>6203647.1180999996</v>
      </c>
      <c r="I150" s="5">
        <v>32435191.028499998</v>
      </c>
      <c r="J150" s="6">
        <f t="shared" si="4"/>
        <v>134557825.1327</v>
      </c>
      <c r="K150" s="11"/>
      <c r="L150" s="131"/>
      <c r="M150" s="126"/>
      <c r="N150" s="12">
        <v>6</v>
      </c>
      <c r="O150" s="5" t="s">
        <v>576</v>
      </c>
      <c r="P150" s="5">
        <v>57846676.606600001</v>
      </c>
      <c r="Q150" s="5">
        <v>13224949.3454</v>
      </c>
      <c r="R150" s="5">
        <v>-3018317.48</v>
      </c>
      <c r="S150" s="5">
        <v>4323179.7890999997</v>
      </c>
      <c r="T150" s="5">
        <v>23593661.1906</v>
      </c>
      <c r="U150" s="7">
        <f t="shared" si="5"/>
        <v>95970149.451700002</v>
      </c>
    </row>
    <row r="151" spans="1:21" ht="24.95" customHeight="1">
      <c r="A151" s="129"/>
      <c r="B151" s="126"/>
      <c r="C151" s="1">
        <v>20</v>
      </c>
      <c r="D151" s="5" t="s">
        <v>197</v>
      </c>
      <c r="E151" s="5">
        <v>57531296.211900003</v>
      </c>
      <c r="F151" s="5">
        <v>13152846.8498</v>
      </c>
      <c r="G151" s="5">
        <v>-6066891.2400000002</v>
      </c>
      <c r="H151" s="5">
        <v>4299609.7894000001</v>
      </c>
      <c r="I151" s="5">
        <v>22117040.075399999</v>
      </c>
      <c r="J151" s="6">
        <f t="shared" si="4"/>
        <v>91033901.686499998</v>
      </c>
      <c r="K151" s="11"/>
      <c r="L151" s="131"/>
      <c r="M151" s="126"/>
      <c r="N151" s="12">
        <v>7</v>
      </c>
      <c r="O151" s="5" t="s">
        <v>577</v>
      </c>
      <c r="P151" s="5">
        <v>66095023.659400001</v>
      </c>
      <c r="Q151" s="5">
        <v>15110692.4572</v>
      </c>
      <c r="R151" s="5">
        <v>-3018317.48</v>
      </c>
      <c r="S151" s="5">
        <v>4939621.2056</v>
      </c>
      <c r="T151" s="5">
        <v>24561348.920000002</v>
      </c>
      <c r="U151" s="7">
        <f t="shared" si="5"/>
        <v>107688368.7622</v>
      </c>
    </row>
    <row r="152" spans="1:21" ht="24.95" customHeight="1">
      <c r="A152" s="129"/>
      <c r="B152" s="126"/>
      <c r="C152" s="1">
        <v>21</v>
      </c>
      <c r="D152" s="5" t="s">
        <v>198</v>
      </c>
      <c r="E152" s="5">
        <v>78663883.935499996</v>
      </c>
      <c r="F152" s="5">
        <v>17984194.4496</v>
      </c>
      <c r="G152" s="5">
        <v>-6066891.2400000002</v>
      </c>
      <c r="H152" s="5">
        <v>5878956.8063000003</v>
      </c>
      <c r="I152" s="5">
        <v>29901361.4551</v>
      </c>
      <c r="J152" s="6">
        <f t="shared" si="4"/>
        <v>126361505.4065</v>
      </c>
      <c r="K152" s="11"/>
      <c r="L152" s="131"/>
      <c r="M152" s="126"/>
      <c r="N152" s="12">
        <v>8</v>
      </c>
      <c r="O152" s="5" t="s">
        <v>578</v>
      </c>
      <c r="P152" s="5">
        <v>103422773.6577</v>
      </c>
      <c r="Q152" s="5">
        <v>23644589.853999998</v>
      </c>
      <c r="R152" s="5">
        <v>-3018317.48</v>
      </c>
      <c r="S152" s="5">
        <v>7729316.0305000003</v>
      </c>
      <c r="T152" s="5">
        <v>37076606.967600003</v>
      </c>
      <c r="U152" s="7">
        <f t="shared" si="5"/>
        <v>168854969.0298</v>
      </c>
    </row>
    <row r="153" spans="1:21" ht="24.95" customHeight="1">
      <c r="A153" s="129"/>
      <c r="B153" s="126"/>
      <c r="C153" s="1">
        <v>22</v>
      </c>
      <c r="D153" s="5" t="s">
        <v>199</v>
      </c>
      <c r="E153" s="5">
        <v>76596450.082599998</v>
      </c>
      <c r="F153" s="5">
        <v>17511536.2161</v>
      </c>
      <c r="G153" s="5">
        <v>-6066891.2400000002</v>
      </c>
      <c r="H153" s="5">
        <v>5724446.8366999999</v>
      </c>
      <c r="I153" s="5">
        <v>28282091.657400001</v>
      </c>
      <c r="J153" s="6">
        <f t="shared" si="4"/>
        <v>122047633.55280001</v>
      </c>
      <c r="K153" s="11"/>
      <c r="L153" s="131"/>
      <c r="M153" s="126"/>
      <c r="N153" s="12">
        <v>9</v>
      </c>
      <c r="O153" s="5" t="s">
        <v>62</v>
      </c>
      <c r="P153" s="5">
        <v>95846491.700000003</v>
      </c>
      <c r="Q153" s="5">
        <v>21912494.753699999</v>
      </c>
      <c r="R153" s="5">
        <v>-3018317.48</v>
      </c>
      <c r="S153" s="5">
        <v>7163101.4965000004</v>
      </c>
      <c r="T153" s="5">
        <v>29097388.691300001</v>
      </c>
      <c r="U153" s="7">
        <f t="shared" si="5"/>
        <v>151001159.16150001</v>
      </c>
    </row>
    <row r="154" spans="1:21" ht="24.95" customHeight="1">
      <c r="A154" s="129"/>
      <c r="B154" s="127"/>
      <c r="C154" s="1">
        <v>23</v>
      </c>
      <c r="D154" s="5" t="s">
        <v>200</v>
      </c>
      <c r="E154" s="5">
        <v>81129193.895400003</v>
      </c>
      <c r="F154" s="5">
        <v>18547815.408500001</v>
      </c>
      <c r="G154" s="5">
        <v>-6066891.2400000002</v>
      </c>
      <c r="H154" s="5">
        <v>6063202.1047</v>
      </c>
      <c r="I154" s="5">
        <v>30648437.905299999</v>
      </c>
      <c r="J154" s="6">
        <f t="shared" si="4"/>
        <v>130321758.07390001</v>
      </c>
      <c r="K154" s="11"/>
      <c r="L154" s="131"/>
      <c r="M154" s="126"/>
      <c r="N154" s="12">
        <v>10</v>
      </c>
      <c r="O154" s="5" t="s">
        <v>851</v>
      </c>
      <c r="P154" s="5">
        <v>73321106.882699996</v>
      </c>
      <c r="Q154" s="5">
        <v>16762724.867699999</v>
      </c>
      <c r="R154" s="5">
        <v>-3018317.48</v>
      </c>
      <c r="S154" s="5">
        <v>5479663.5862999996</v>
      </c>
      <c r="T154" s="5">
        <v>26791816.7445</v>
      </c>
      <c r="U154" s="7">
        <f t="shared" si="5"/>
        <v>119336994.60119998</v>
      </c>
    </row>
    <row r="155" spans="1:21" ht="24.95" customHeight="1">
      <c r="A155" s="1"/>
      <c r="B155" s="113" t="s">
        <v>818</v>
      </c>
      <c r="C155" s="114"/>
      <c r="D155" s="115"/>
      <c r="E155" s="14">
        <v>1735659997.2066998</v>
      </c>
      <c r="F155" s="14">
        <v>396807852.93720001</v>
      </c>
      <c r="G155" s="14">
        <v>-139538498.51999995</v>
      </c>
      <c r="H155" s="14">
        <v>129714802.31559998</v>
      </c>
      <c r="I155" s="14">
        <v>644110544.72259998</v>
      </c>
      <c r="J155" s="7">
        <f t="shared" si="4"/>
        <v>2766754698.6620998</v>
      </c>
      <c r="K155" s="11"/>
      <c r="L155" s="131"/>
      <c r="M155" s="126"/>
      <c r="N155" s="12">
        <v>11</v>
      </c>
      <c r="O155" s="5" t="s">
        <v>191</v>
      </c>
      <c r="P155" s="5">
        <v>70182468.348199993</v>
      </c>
      <c r="Q155" s="5">
        <v>16045167.0396</v>
      </c>
      <c r="R155" s="5">
        <v>-3018317.48</v>
      </c>
      <c r="S155" s="5">
        <v>5245096.9789000005</v>
      </c>
      <c r="T155" s="5">
        <v>26777373.644099999</v>
      </c>
      <c r="U155" s="7">
        <f t="shared" si="5"/>
        <v>115231788.53079998</v>
      </c>
    </row>
    <row r="156" spans="1:21" ht="24.95" customHeight="1">
      <c r="A156" s="129">
        <v>8</v>
      </c>
      <c r="B156" s="125" t="s">
        <v>31</v>
      </c>
      <c r="C156" s="1">
        <v>1</v>
      </c>
      <c r="D156" s="5" t="s">
        <v>201</v>
      </c>
      <c r="E156" s="5">
        <v>68132275.475600004</v>
      </c>
      <c r="F156" s="5">
        <v>15576450.4515</v>
      </c>
      <c r="G156" s="5">
        <v>0</v>
      </c>
      <c r="H156" s="5">
        <v>5091875.5164000001</v>
      </c>
      <c r="I156" s="5">
        <v>23160522.077199999</v>
      </c>
      <c r="J156" s="6">
        <f t="shared" si="4"/>
        <v>111961123.52069999</v>
      </c>
      <c r="K156" s="11"/>
      <c r="L156" s="131"/>
      <c r="M156" s="126"/>
      <c r="N156" s="12">
        <v>12</v>
      </c>
      <c r="O156" s="5" t="s">
        <v>579</v>
      </c>
      <c r="P156" s="5">
        <v>74563835.211899996</v>
      </c>
      <c r="Q156" s="5">
        <v>17046838.323600002</v>
      </c>
      <c r="R156" s="5">
        <v>-3018317.48</v>
      </c>
      <c r="S156" s="5">
        <v>5572539.0686999997</v>
      </c>
      <c r="T156" s="5">
        <v>25089683.197999999</v>
      </c>
      <c r="U156" s="7">
        <f t="shared" si="5"/>
        <v>119254578.32219999</v>
      </c>
    </row>
    <row r="157" spans="1:21" ht="24.95" customHeight="1">
      <c r="A157" s="129"/>
      <c r="B157" s="126"/>
      <c r="C157" s="1">
        <v>2</v>
      </c>
      <c r="D157" s="5" t="s">
        <v>202</v>
      </c>
      <c r="E157" s="5">
        <v>65881421.386299998</v>
      </c>
      <c r="F157" s="5">
        <v>15061858.550000001</v>
      </c>
      <c r="G157" s="5">
        <v>0</v>
      </c>
      <c r="H157" s="5">
        <v>4923657.6086999997</v>
      </c>
      <c r="I157" s="5">
        <v>25307786.315299999</v>
      </c>
      <c r="J157" s="6">
        <f t="shared" si="4"/>
        <v>111174723.86029999</v>
      </c>
      <c r="K157" s="11"/>
      <c r="L157" s="132"/>
      <c r="M157" s="127"/>
      <c r="N157" s="12">
        <v>13</v>
      </c>
      <c r="O157" s="5" t="s">
        <v>580</v>
      </c>
      <c r="P157" s="5">
        <v>59857253.372299999</v>
      </c>
      <c r="Q157" s="5">
        <v>13684608.870200001</v>
      </c>
      <c r="R157" s="5">
        <v>-3018317.48</v>
      </c>
      <c r="S157" s="5">
        <v>4473440.5361000001</v>
      </c>
      <c r="T157" s="5">
        <v>22473896.1096</v>
      </c>
      <c r="U157" s="7">
        <f t="shared" si="5"/>
        <v>97470881.408199996</v>
      </c>
    </row>
    <row r="158" spans="1:21" ht="24.95" customHeight="1">
      <c r="A158" s="129"/>
      <c r="B158" s="126"/>
      <c r="C158" s="1">
        <v>3</v>
      </c>
      <c r="D158" s="5" t="s">
        <v>203</v>
      </c>
      <c r="E158" s="5">
        <v>92428780.140000001</v>
      </c>
      <c r="F158" s="5">
        <v>21131135.047200002</v>
      </c>
      <c r="G158" s="5">
        <v>0</v>
      </c>
      <c r="H158" s="5">
        <v>6907678.3261000002</v>
      </c>
      <c r="I158" s="5">
        <v>32778267.618500002</v>
      </c>
      <c r="J158" s="6">
        <f t="shared" si="4"/>
        <v>153245861.13180003</v>
      </c>
      <c r="K158" s="11"/>
      <c r="L158" s="18"/>
      <c r="M158" s="113" t="s">
        <v>836</v>
      </c>
      <c r="N158" s="114"/>
      <c r="O158" s="115"/>
      <c r="P158" s="14">
        <v>956408166.03920007</v>
      </c>
      <c r="Q158" s="14">
        <v>218654731.63420001</v>
      </c>
      <c r="R158" s="14">
        <v>-39238127.239999995</v>
      </c>
      <c r="S158" s="14">
        <v>71477303.383200005</v>
      </c>
      <c r="T158" s="14">
        <v>344022877.83870006</v>
      </c>
      <c r="U158" s="7">
        <f t="shared" si="5"/>
        <v>1551324951.6553001</v>
      </c>
    </row>
    <row r="159" spans="1:21" ht="24.95" customHeight="1">
      <c r="A159" s="129"/>
      <c r="B159" s="126"/>
      <c r="C159" s="1">
        <v>4</v>
      </c>
      <c r="D159" s="5" t="s">
        <v>204</v>
      </c>
      <c r="E159" s="5">
        <v>53241772.125399999</v>
      </c>
      <c r="F159" s="5">
        <v>12172172.7283</v>
      </c>
      <c r="G159" s="5">
        <v>0</v>
      </c>
      <c r="H159" s="5">
        <v>3979031.5830000001</v>
      </c>
      <c r="I159" s="5">
        <v>21959649.075300001</v>
      </c>
      <c r="J159" s="6">
        <f t="shared" si="4"/>
        <v>91352625.511999995</v>
      </c>
      <c r="K159" s="11"/>
      <c r="L159" s="130">
        <v>26</v>
      </c>
      <c r="M159" s="125" t="s">
        <v>49</v>
      </c>
      <c r="N159" s="12">
        <v>1</v>
      </c>
      <c r="O159" s="5" t="s">
        <v>581</v>
      </c>
      <c r="P159" s="5">
        <v>65817498.533600003</v>
      </c>
      <c r="Q159" s="5">
        <v>15047244.4608</v>
      </c>
      <c r="R159" s="5">
        <v>0</v>
      </c>
      <c r="S159" s="5">
        <v>4918880.3250000002</v>
      </c>
      <c r="T159" s="5">
        <v>25098359.7086</v>
      </c>
      <c r="U159" s="7">
        <f t="shared" si="5"/>
        <v>110881983.028</v>
      </c>
    </row>
    <row r="160" spans="1:21" ht="24.95" customHeight="1">
      <c r="A160" s="129"/>
      <c r="B160" s="126"/>
      <c r="C160" s="1">
        <v>5</v>
      </c>
      <c r="D160" s="5" t="s">
        <v>205</v>
      </c>
      <c r="E160" s="5">
        <v>73690938.165299997</v>
      </c>
      <c r="F160" s="5">
        <v>16847275.965</v>
      </c>
      <c r="G160" s="5">
        <v>0</v>
      </c>
      <c r="H160" s="5">
        <v>5507302.9809999997</v>
      </c>
      <c r="I160" s="5">
        <v>27459015.326099999</v>
      </c>
      <c r="J160" s="6">
        <f t="shared" si="4"/>
        <v>123504532.43740001</v>
      </c>
      <c r="K160" s="11"/>
      <c r="L160" s="131"/>
      <c r="M160" s="126"/>
      <c r="N160" s="12">
        <v>2</v>
      </c>
      <c r="O160" s="5" t="s">
        <v>582</v>
      </c>
      <c r="P160" s="5">
        <v>56508810.155500002</v>
      </c>
      <c r="Q160" s="5">
        <v>12919085.342700001</v>
      </c>
      <c r="R160" s="5">
        <v>0</v>
      </c>
      <c r="S160" s="5">
        <v>4223194.1453</v>
      </c>
      <c r="T160" s="5">
        <v>20822409.024300002</v>
      </c>
      <c r="U160" s="7">
        <f t="shared" si="5"/>
        <v>94473498.667800009</v>
      </c>
    </row>
    <row r="161" spans="1:21" ht="24.95" customHeight="1">
      <c r="A161" s="129"/>
      <c r="B161" s="126"/>
      <c r="C161" s="1">
        <v>6</v>
      </c>
      <c r="D161" s="5" t="s">
        <v>206</v>
      </c>
      <c r="E161" s="5">
        <v>53086614.749300003</v>
      </c>
      <c r="F161" s="5">
        <v>12136700.536</v>
      </c>
      <c r="G161" s="5">
        <v>0</v>
      </c>
      <c r="H161" s="5">
        <v>3967435.8739</v>
      </c>
      <c r="I161" s="5">
        <v>21230527.3814</v>
      </c>
      <c r="J161" s="6">
        <f t="shared" si="4"/>
        <v>90421278.540600002</v>
      </c>
      <c r="K161" s="11"/>
      <c r="L161" s="131"/>
      <c r="M161" s="126"/>
      <c r="N161" s="12">
        <v>3</v>
      </c>
      <c r="O161" s="5" t="s">
        <v>583</v>
      </c>
      <c r="P161" s="5">
        <v>64714319.1127</v>
      </c>
      <c r="Q161" s="5">
        <v>14795034.778000001</v>
      </c>
      <c r="R161" s="5">
        <v>0</v>
      </c>
      <c r="S161" s="5">
        <v>4836434.0505999997</v>
      </c>
      <c r="T161" s="5">
        <v>28229057.487500001</v>
      </c>
      <c r="U161" s="7">
        <f t="shared" si="5"/>
        <v>112574845.4288</v>
      </c>
    </row>
    <row r="162" spans="1:21" ht="24.95" customHeight="1">
      <c r="A162" s="129"/>
      <c r="B162" s="126"/>
      <c r="C162" s="1">
        <v>7</v>
      </c>
      <c r="D162" s="5" t="s">
        <v>207</v>
      </c>
      <c r="E162" s="5">
        <v>88990389.587899998</v>
      </c>
      <c r="F162" s="5">
        <v>20345047.694400001</v>
      </c>
      <c r="G162" s="5">
        <v>0</v>
      </c>
      <c r="H162" s="5">
        <v>6650709.7081000004</v>
      </c>
      <c r="I162" s="5">
        <v>30602570.296399999</v>
      </c>
      <c r="J162" s="6">
        <f t="shared" si="4"/>
        <v>146588717.2868</v>
      </c>
      <c r="K162" s="11"/>
      <c r="L162" s="131"/>
      <c r="M162" s="126"/>
      <c r="N162" s="12">
        <v>4</v>
      </c>
      <c r="O162" s="5" t="s">
        <v>584</v>
      </c>
      <c r="P162" s="5">
        <v>105345405.17829999</v>
      </c>
      <c r="Q162" s="5">
        <v>24084143.272799999</v>
      </c>
      <c r="R162" s="5">
        <v>0</v>
      </c>
      <c r="S162" s="5">
        <v>7873004.1767999995</v>
      </c>
      <c r="T162" s="5">
        <v>27310589.578899998</v>
      </c>
      <c r="U162" s="7">
        <f t="shared" si="5"/>
        <v>164613142.20680001</v>
      </c>
    </row>
    <row r="163" spans="1:21" ht="24.95" customHeight="1">
      <c r="A163" s="129"/>
      <c r="B163" s="126"/>
      <c r="C163" s="1">
        <v>8</v>
      </c>
      <c r="D163" s="5" t="s">
        <v>208</v>
      </c>
      <c r="E163" s="5">
        <v>58890772.653499998</v>
      </c>
      <c r="F163" s="5">
        <v>13463651.3442</v>
      </c>
      <c r="G163" s="5">
        <v>0</v>
      </c>
      <c r="H163" s="5">
        <v>4401210.4589999998</v>
      </c>
      <c r="I163" s="5">
        <v>23485010.400400002</v>
      </c>
      <c r="J163" s="6">
        <f t="shared" si="4"/>
        <v>100240644.85710001</v>
      </c>
      <c r="K163" s="11"/>
      <c r="L163" s="131"/>
      <c r="M163" s="126"/>
      <c r="N163" s="12">
        <v>5</v>
      </c>
      <c r="O163" s="5" t="s">
        <v>585</v>
      </c>
      <c r="P163" s="5">
        <v>63234180.170900002</v>
      </c>
      <c r="Q163" s="5">
        <v>14456644.334899999</v>
      </c>
      <c r="R163" s="5">
        <v>0</v>
      </c>
      <c r="S163" s="5">
        <v>4725815.6514999997</v>
      </c>
      <c r="T163" s="5">
        <v>25916915.346000001</v>
      </c>
      <c r="U163" s="7">
        <f t="shared" si="5"/>
        <v>108333555.50330001</v>
      </c>
    </row>
    <row r="164" spans="1:21" ht="24.95" customHeight="1">
      <c r="A164" s="129"/>
      <c r="B164" s="126"/>
      <c r="C164" s="1">
        <v>9</v>
      </c>
      <c r="D164" s="5" t="s">
        <v>209</v>
      </c>
      <c r="E164" s="5">
        <v>69941722.492200002</v>
      </c>
      <c r="F164" s="5">
        <v>15990127.546599999</v>
      </c>
      <c r="G164" s="5">
        <v>0</v>
      </c>
      <c r="H164" s="5">
        <v>5227104.8024000004</v>
      </c>
      <c r="I164" s="5">
        <v>26139652.261</v>
      </c>
      <c r="J164" s="6">
        <f t="shared" si="4"/>
        <v>117298607.1022</v>
      </c>
      <c r="K164" s="11"/>
      <c r="L164" s="131"/>
      <c r="M164" s="126"/>
      <c r="N164" s="12">
        <v>6</v>
      </c>
      <c r="O164" s="5" t="s">
        <v>586</v>
      </c>
      <c r="P164" s="5">
        <v>66598993.670900002</v>
      </c>
      <c r="Q164" s="5">
        <v>15225910.4484</v>
      </c>
      <c r="R164" s="5">
        <v>0</v>
      </c>
      <c r="S164" s="5">
        <v>4977285.4778000005</v>
      </c>
      <c r="T164" s="5">
        <v>26651077.965100002</v>
      </c>
      <c r="U164" s="7">
        <f t="shared" si="5"/>
        <v>113453267.56220001</v>
      </c>
    </row>
    <row r="165" spans="1:21" ht="24.95" customHeight="1">
      <c r="A165" s="129"/>
      <c r="B165" s="126"/>
      <c r="C165" s="1">
        <v>10</v>
      </c>
      <c r="D165" s="5" t="s">
        <v>210</v>
      </c>
      <c r="E165" s="5">
        <v>59615670.283200003</v>
      </c>
      <c r="F165" s="5">
        <v>13629377.9683</v>
      </c>
      <c r="G165" s="5">
        <v>0</v>
      </c>
      <c r="H165" s="5">
        <v>4455385.7888000002</v>
      </c>
      <c r="I165" s="5">
        <v>22903831.366700001</v>
      </c>
      <c r="J165" s="6">
        <f t="shared" si="4"/>
        <v>100604265.40700001</v>
      </c>
      <c r="K165" s="11"/>
      <c r="L165" s="131"/>
      <c r="M165" s="126"/>
      <c r="N165" s="12">
        <v>7</v>
      </c>
      <c r="O165" s="5" t="s">
        <v>587</v>
      </c>
      <c r="P165" s="5">
        <v>63081746.301600002</v>
      </c>
      <c r="Q165" s="5">
        <v>14421794.7926</v>
      </c>
      <c r="R165" s="5">
        <v>0</v>
      </c>
      <c r="S165" s="5">
        <v>4714423.4841</v>
      </c>
      <c r="T165" s="5">
        <v>24790183.592999998</v>
      </c>
      <c r="U165" s="7">
        <f t="shared" si="5"/>
        <v>107008148.17129999</v>
      </c>
    </row>
    <row r="166" spans="1:21" ht="24.95" customHeight="1">
      <c r="A166" s="129"/>
      <c r="B166" s="126"/>
      <c r="C166" s="1">
        <v>11</v>
      </c>
      <c r="D166" s="5" t="s">
        <v>211</v>
      </c>
      <c r="E166" s="5">
        <v>85894112.850700006</v>
      </c>
      <c r="F166" s="5">
        <v>19637174.6512</v>
      </c>
      <c r="G166" s="5">
        <v>0</v>
      </c>
      <c r="H166" s="5">
        <v>6419309.0158000002</v>
      </c>
      <c r="I166" s="5">
        <v>33136569.788600001</v>
      </c>
      <c r="J166" s="6">
        <f t="shared" si="4"/>
        <v>145087166.30630001</v>
      </c>
      <c r="K166" s="11"/>
      <c r="L166" s="131"/>
      <c r="M166" s="126"/>
      <c r="N166" s="12">
        <v>8</v>
      </c>
      <c r="O166" s="5" t="s">
        <v>588</v>
      </c>
      <c r="P166" s="5">
        <v>56367537.028200001</v>
      </c>
      <c r="Q166" s="5">
        <v>12886787.3774</v>
      </c>
      <c r="R166" s="5">
        <v>0</v>
      </c>
      <c r="S166" s="5">
        <v>4212636.0776000004</v>
      </c>
      <c r="T166" s="5">
        <v>22723290.960900001</v>
      </c>
      <c r="U166" s="7">
        <f t="shared" si="5"/>
        <v>96190251.444099993</v>
      </c>
    </row>
    <row r="167" spans="1:21" ht="24.95" customHeight="1">
      <c r="A167" s="129"/>
      <c r="B167" s="126"/>
      <c r="C167" s="1">
        <v>12</v>
      </c>
      <c r="D167" s="5" t="s">
        <v>212</v>
      </c>
      <c r="E167" s="5">
        <v>60831582.427299999</v>
      </c>
      <c r="F167" s="5">
        <v>13907360.6885</v>
      </c>
      <c r="G167" s="5">
        <v>0</v>
      </c>
      <c r="H167" s="5">
        <v>4546257.1596999997</v>
      </c>
      <c r="I167" s="5">
        <v>24300903.976199999</v>
      </c>
      <c r="J167" s="6">
        <f t="shared" si="4"/>
        <v>103586104.2517</v>
      </c>
      <c r="K167" s="11"/>
      <c r="L167" s="131"/>
      <c r="M167" s="126"/>
      <c r="N167" s="12">
        <v>9</v>
      </c>
      <c r="O167" s="5" t="s">
        <v>589</v>
      </c>
      <c r="P167" s="5">
        <v>60823817.353399999</v>
      </c>
      <c r="Q167" s="5">
        <v>13905585.431600001</v>
      </c>
      <c r="R167" s="5">
        <v>0</v>
      </c>
      <c r="S167" s="5">
        <v>4545676.8357999995</v>
      </c>
      <c r="T167" s="5">
        <v>24490560.058400001</v>
      </c>
      <c r="U167" s="7">
        <f t="shared" si="5"/>
        <v>103765639.67919999</v>
      </c>
    </row>
    <row r="168" spans="1:21" ht="24.95" customHeight="1">
      <c r="A168" s="129"/>
      <c r="B168" s="126"/>
      <c r="C168" s="1">
        <v>13</v>
      </c>
      <c r="D168" s="5" t="s">
        <v>213</v>
      </c>
      <c r="E168" s="5">
        <v>70185477.306099996</v>
      </c>
      <c r="F168" s="5">
        <v>16045854.9497</v>
      </c>
      <c r="G168" s="5">
        <v>0</v>
      </c>
      <c r="H168" s="5">
        <v>5245321.8537999997</v>
      </c>
      <c r="I168" s="5">
        <v>29448878.089200001</v>
      </c>
      <c r="J168" s="6">
        <f t="shared" si="4"/>
        <v>120925532.1988</v>
      </c>
      <c r="K168" s="11"/>
      <c r="L168" s="131"/>
      <c r="M168" s="126"/>
      <c r="N168" s="12">
        <v>10</v>
      </c>
      <c r="O168" s="5" t="s">
        <v>590</v>
      </c>
      <c r="P168" s="5">
        <v>66984108.757100001</v>
      </c>
      <c r="Q168" s="5">
        <v>15313955.7399</v>
      </c>
      <c r="R168" s="5">
        <v>0</v>
      </c>
      <c r="S168" s="5">
        <v>5006067.1096999999</v>
      </c>
      <c r="T168" s="5">
        <v>26176607.955800001</v>
      </c>
      <c r="U168" s="7">
        <f t="shared" si="5"/>
        <v>113480739.5625</v>
      </c>
    </row>
    <row r="169" spans="1:21" ht="24.95" customHeight="1">
      <c r="A169" s="129"/>
      <c r="B169" s="126"/>
      <c r="C169" s="1">
        <v>14</v>
      </c>
      <c r="D169" s="5" t="s">
        <v>214</v>
      </c>
      <c r="E169" s="5">
        <v>62040305.061399996</v>
      </c>
      <c r="F169" s="5">
        <v>14183699.737600001</v>
      </c>
      <c r="G169" s="5">
        <v>0</v>
      </c>
      <c r="H169" s="5">
        <v>4636591.2215</v>
      </c>
      <c r="I169" s="5">
        <v>22584780.445999999</v>
      </c>
      <c r="J169" s="6">
        <f t="shared" si="4"/>
        <v>103445376.46649998</v>
      </c>
      <c r="K169" s="11"/>
      <c r="L169" s="131"/>
      <c r="M169" s="126"/>
      <c r="N169" s="12">
        <v>11</v>
      </c>
      <c r="O169" s="5" t="s">
        <v>591</v>
      </c>
      <c r="P169" s="5">
        <v>65429722.825300001</v>
      </c>
      <c r="Q169" s="5">
        <v>14958590.8959</v>
      </c>
      <c r="R169" s="5">
        <v>0</v>
      </c>
      <c r="S169" s="5">
        <v>4889899.8510999996</v>
      </c>
      <c r="T169" s="5">
        <v>23808109.402800001</v>
      </c>
      <c r="U169" s="7">
        <f t="shared" si="5"/>
        <v>109086322.97510001</v>
      </c>
    </row>
    <row r="170" spans="1:21" ht="24.95" customHeight="1">
      <c r="A170" s="129"/>
      <c r="B170" s="126"/>
      <c r="C170" s="1">
        <v>15</v>
      </c>
      <c r="D170" s="5" t="s">
        <v>215</v>
      </c>
      <c r="E170" s="5">
        <v>57094424.037</v>
      </c>
      <c r="F170" s="5">
        <v>13052968.8149</v>
      </c>
      <c r="G170" s="5">
        <v>0</v>
      </c>
      <c r="H170" s="5">
        <v>4266960.0839</v>
      </c>
      <c r="I170" s="5">
        <v>20929884.333900001</v>
      </c>
      <c r="J170" s="6">
        <f t="shared" si="4"/>
        <v>95344237.269700006</v>
      </c>
      <c r="K170" s="11"/>
      <c r="L170" s="131"/>
      <c r="M170" s="126"/>
      <c r="N170" s="12">
        <v>12</v>
      </c>
      <c r="O170" s="5" t="s">
        <v>592</v>
      </c>
      <c r="P170" s="5">
        <v>76135388.170900002</v>
      </c>
      <c r="Q170" s="5">
        <v>17406127.905999999</v>
      </c>
      <c r="R170" s="5">
        <v>0</v>
      </c>
      <c r="S170" s="5">
        <v>5689989.3075999999</v>
      </c>
      <c r="T170" s="5">
        <v>29460176.041000001</v>
      </c>
      <c r="U170" s="7">
        <f t="shared" si="5"/>
        <v>128691681.42550001</v>
      </c>
    </row>
    <row r="171" spans="1:21" ht="24.95" customHeight="1">
      <c r="A171" s="129"/>
      <c r="B171" s="126"/>
      <c r="C171" s="1">
        <v>16</v>
      </c>
      <c r="D171" s="5" t="s">
        <v>216</v>
      </c>
      <c r="E171" s="5">
        <v>83659311.836300001</v>
      </c>
      <c r="F171" s="5">
        <v>19126252.815299999</v>
      </c>
      <c r="G171" s="5">
        <v>0</v>
      </c>
      <c r="H171" s="5">
        <v>6252290.8370000003</v>
      </c>
      <c r="I171" s="5">
        <v>26354089.822799999</v>
      </c>
      <c r="J171" s="6">
        <f t="shared" si="4"/>
        <v>135391945.3114</v>
      </c>
      <c r="K171" s="11"/>
      <c r="L171" s="131"/>
      <c r="M171" s="126"/>
      <c r="N171" s="12">
        <v>13</v>
      </c>
      <c r="O171" s="5" t="s">
        <v>593</v>
      </c>
      <c r="P171" s="5">
        <v>77990888.559</v>
      </c>
      <c r="Q171" s="5">
        <v>17830333.7564</v>
      </c>
      <c r="R171" s="5">
        <v>0</v>
      </c>
      <c r="S171" s="5">
        <v>5828660.3990000002</v>
      </c>
      <c r="T171" s="5">
        <v>27859314.116300002</v>
      </c>
      <c r="U171" s="7">
        <f t="shared" si="5"/>
        <v>129509196.83070001</v>
      </c>
    </row>
    <row r="172" spans="1:21" ht="24.95" customHeight="1">
      <c r="A172" s="129"/>
      <c r="B172" s="126"/>
      <c r="C172" s="1">
        <v>17</v>
      </c>
      <c r="D172" s="5" t="s">
        <v>217</v>
      </c>
      <c r="E172" s="5">
        <v>86219425.176699996</v>
      </c>
      <c r="F172" s="5">
        <v>19711547.792100001</v>
      </c>
      <c r="G172" s="5">
        <v>0</v>
      </c>
      <c r="H172" s="5">
        <v>6443621.2797999997</v>
      </c>
      <c r="I172" s="5">
        <v>29033143.355099998</v>
      </c>
      <c r="J172" s="6">
        <f t="shared" si="4"/>
        <v>141407737.60369998</v>
      </c>
      <c r="K172" s="11"/>
      <c r="L172" s="131"/>
      <c r="M172" s="126"/>
      <c r="N172" s="12">
        <v>14</v>
      </c>
      <c r="O172" s="5" t="s">
        <v>594</v>
      </c>
      <c r="P172" s="5">
        <v>86356612.345799997</v>
      </c>
      <c r="Q172" s="5">
        <v>19742911.622699998</v>
      </c>
      <c r="R172" s="5">
        <v>0</v>
      </c>
      <c r="S172" s="5">
        <v>6453873.9829000002</v>
      </c>
      <c r="T172" s="5">
        <v>28866196.455499999</v>
      </c>
      <c r="U172" s="7">
        <f t="shared" si="5"/>
        <v>141419594.40689999</v>
      </c>
    </row>
    <row r="173" spans="1:21" ht="24.95" customHeight="1">
      <c r="A173" s="129"/>
      <c r="B173" s="126"/>
      <c r="C173" s="1">
        <v>18</v>
      </c>
      <c r="D173" s="5" t="s">
        <v>218</v>
      </c>
      <c r="E173" s="5">
        <v>48007018.148199998</v>
      </c>
      <c r="F173" s="5">
        <v>10975399.4607</v>
      </c>
      <c r="G173" s="5">
        <v>0</v>
      </c>
      <c r="H173" s="5">
        <v>3587811.4832000001</v>
      </c>
      <c r="I173" s="5">
        <v>20686503.931600001</v>
      </c>
      <c r="J173" s="6">
        <f t="shared" si="4"/>
        <v>83256733.023699999</v>
      </c>
      <c r="K173" s="11"/>
      <c r="L173" s="131"/>
      <c r="M173" s="126"/>
      <c r="N173" s="12">
        <v>15</v>
      </c>
      <c r="O173" s="5" t="s">
        <v>595</v>
      </c>
      <c r="P173" s="5">
        <v>101895433.3267</v>
      </c>
      <c r="Q173" s="5">
        <v>23295408.194899999</v>
      </c>
      <c r="R173" s="5">
        <v>0</v>
      </c>
      <c r="S173" s="5">
        <v>7615170.0286999997</v>
      </c>
      <c r="T173" s="5">
        <v>29749321.2478</v>
      </c>
      <c r="U173" s="7">
        <f t="shared" si="5"/>
        <v>162555332.79809999</v>
      </c>
    </row>
    <row r="174" spans="1:21" ht="24.95" customHeight="1">
      <c r="A174" s="129"/>
      <c r="B174" s="126"/>
      <c r="C174" s="1">
        <v>19</v>
      </c>
      <c r="D174" s="5" t="s">
        <v>219</v>
      </c>
      <c r="E174" s="5">
        <v>64674791.264200002</v>
      </c>
      <c r="F174" s="5">
        <v>14785997.8924</v>
      </c>
      <c r="G174" s="5">
        <v>0</v>
      </c>
      <c r="H174" s="5">
        <v>4833479.9309999999</v>
      </c>
      <c r="I174" s="5">
        <v>23349585.094000001</v>
      </c>
      <c r="J174" s="6">
        <f t="shared" si="4"/>
        <v>107643854.18159999</v>
      </c>
      <c r="K174" s="11"/>
      <c r="L174" s="131"/>
      <c r="M174" s="126"/>
      <c r="N174" s="12">
        <v>16</v>
      </c>
      <c r="O174" s="5" t="s">
        <v>596</v>
      </c>
      <c r="P174" s="5">
        <v>64533659.534299999</v>
      </c>
      <c r="Q174" s="5">
        <v>14753732.2535</v>
      </c>
      <c r="R174" s="5">
        <v>0</v>
      </c>
      <c r="S174" s="5">
        <v>4822932.4307000004</v>
      </c>
      <c r="T174" s="5">
        <v>28979419.035</v>
      </c>
      <c r="U174" s="7">
        <f t="shared" si="5"/>
        <v>113089743.2535</v>
      </c>
    </row>
    <row r="175" spans="1:21" ht="24.95" customHeight="1">
      <c r="A175" s="129"/>
      <c r="B175" s="126"/>
      <c r="C175" s="1">
        <v>20</v>
      </c>
      <c r="D175" s="5" t="s">
        <v>220</v>
      </c>
      <c r="E175" s="5">
        <v>76535606.913599998</v>
      </c>
      <c r="F175" s="5">
        <v>17497626.206500001</v>
      </c>
      <c r="G175" s="5">
        <v>0</v>
      </c>
      <c r="H175" s="5">
        <v>5719899.7136000004</v>
      </c>
      <c r="I175" s="5">
        <v>25428995.079799999</v>
      </c>
      <c r="J175" s="6">
        <f t="shared" si="4"/>
        <v>125182127.91349998</v>
      </c>
      <c r="K175" s="11"/>
      <c r="L175" s="131"/>
      <c r="M175" s="126"/>
      <c r="N175" s="12">
        <v>17</v>
      </c>
      <c r="O175" s="5" t="s">
        <v>597</v>
      </c>
      <c r="P175" s="5">
        <v>87591593.323100001</v>
      </c>
      <c r="Q175" s="5">
        <v>20025253.873399999</v>
      </c>
      <c r="R175" s="5">
        <v>0</v>
      </c>
      <c r="S175" s="5">
        <v>6546170.4658000004</v>
      </c>
      <c r="T175" s="5">
        <v>31443695.167800002</v>
      </c>
      <c r="U175" s="7">
        <f t="shared" si="5"/>
        <v>145606712.8301</v>
      </c>
    </row>
    <row r="176" spans="1:21" ht="24.95" customHeight="1">
      <c r="A176" s="129"/>
      <c r="B176" s="126"/>
      <c r="C176" s="1">
        <v>21</v>
      </c>
      <c r="D176" s="5" t="s">
        <v>221</v>
      </c>
      <c r="E176" s="5">
        <v>111454132.3521</v>
      </c>
      <c r="F176" s="5">
        <v>25480724.929299999</v>
      </c>
      <c r="G176" s="5">
        <v>0</v>
      </c>
      <c r="H176" s="5">
        <v>8329540.7905999999</v>
      </c>
      <c r="I176" s="5">
        <v>47023469.261</v>
      </c>
      <c r="J176" s="6">
        <f t="shared" si="4"/>
        <v>192287867.333</v>
      </c>
      <c r="K176" s="11"/>
      <c r="L176" s="131"/>
      <c r="M176" s="126"/>
      <c r="N176" s="12">
        <v>18</v>
      </c>
      <c r="O176" s="5" t="s">
        <v>598</v>
      </c>
      <c r="P176" s="5">
        <v>59166239.3178</v>
      </c>
      <c r="Q176" s="5">
        <v>13526628.7336</v>
      </c>
      <c r="R176" s="5">
        <v>0</v>
      </c>
      <c r="S176" s="5">
        <v>4421797.5001999997</v>
      </c>
      <c r="T176" s="5">
        <v>23441311.291299999</v>
      </c>
      <c r="U176" s="7">
        <f t="shared" si="5"/>
        <v>100555976.84290001</v>
      </c>
    </row>
    <row r="177" spans="1:21" ht="24.95" customHeight="1">
      <c r="A177" s="129"/>
      <c r="B177" s="126"/>
      <c r="C177" s="1">
        <v>22</v>
      </c>
      <c r="D177" s="5" t="s">
        <v>222</v>
      </c>
      <c r="E177" s="5">
        <v>69598546.777899995</v>
      </c>
      <c r="F177" s="5">
        <v>15911670.4648</v>
      </c>
      <c r="G177" s="5">
        <v>0</v>
      </c>
      <c r="H177" s="5">
        <v>5201457.5153999999</v>
      </c>
      <c r="I177" s="5">
        <v>24813832.280400001</v>
      </c>
      <c r="J177" s="6">
        <f t="shared" si="4"/>
        <v>115525507.03850001</v>
      </c>
      <c r="K177" s="11"/>
      <c r="L177" s="131"/>
      <c r="M177" s="126"/>
      <c r="N177" s="12">
        <v>19</v>
      </c>
      <c r="O177" s="5" t="s">
        <v>599</v>
      </c>
      <c r="P177" s="5">
        <v>68093526.919699997</v>
      </c>
      <c r="Q177" s="5">
        <v>15567591.728499999</v>
      </c>
      <c r="R177" s="5">
        <v>0</v>
      </c>
      <c r="S177" s="5">
        <v>5088979.6375000002</v>
      </c>
      <c r="T177" s="5">
        <v>26524488.437800001</v>
      </c>
      <c r="U177" s="7">
        <f t="shared" si="5"/>
        <v>115274586.7235</v>
      </c>
    </row>
    <row r="178" spans="1:21" ht="24.95" customHeight="1">
      <c r="A178" s="129"/>
      <c r="B178" s="126"/>
      <c r="C178" s="1">
        <v>23</v>
      </c>
      <c r="D178" s="5" t="s">
        <v>223</v>
      </c>
      <c r="E178" s="5">
        <v>64811508.473499998</v>
      </c>
      <c r="F178" s="5">
        <v>14817254.280400001</v>
      </c>
      <c r="G178" s="5">
        <v>0</v>
      </c>
      <c r="H178" s="5">
        <v>4843697.5115999999</v>
      </c>
      <c r="I178" s="5">
        <v>24093603.005199999</v>
      </c>
      <c r="J178" s="6">
        <f t="shared" si="4"/>
        <v>108566063.27069999</v>
      </c>
      <c r="K178" s="11"/>
      <c r="L178" s="131"/>
      <c r="M178" s="126"/>
      <c r="N178" s="12">
        <v>20</v>
      </c>
      <c r="O178" s="5" t="s">
        <v>600</v>
      </c>
      <c r="P178" s="5">
        <v>78538257.273900002</v>
      </c>
      <c r="Q178" s="5">
        <v>17955473.590700001</v>
      </c>
      <c r="R178" s="5">
        <v>0</v>
      </c>
      <c r="S178" s="5">
        <v>5869568.0795</v>
      </c>
      <c r="T178" s="5">
        <v>27874946.648600001</v>
      </c>
      <c r="U178" s="7">
        <f t="shared" si="5"/>
        <v>130238245.5927</v>
      </c>
    </row>
    <row r="179" spans="1:21" ht="24.95" customHeight="1">
      <c r="A179" s="129"/>
      <c r="B179" s="126"/>
      <c r="C179" s="1">
        <v>24</v>
      </c>
      <c r="D179" s="5" t="s">
        <v>224</v>
      </c>
      <c r="E179" s="5">
        <v>63262177.281000003</v>
      </c>
      <c r="F179" s="5">
        <v>14463045.0546</v>
      </c>
      <c r="G179" s="5">
        <v>0</v>
      </c>
      <c r="H179" s="5">
        <v>4727908.0196000002</v>
      </c>
      <c r="I179" s="5">
        <v>23708283.741300002</v>
      </c>
      <c r="J179" s="6">
        <f t="shared" si="4"/>
        <v>106161414.09650001</v>
      </c>
      <c r="K179" s="11"/>
      <c r="L179" s="131"/>
      <c r="M179" s="126"/>
      <c r="N179" s="12">
        <v>21</v>
      </c>
      <c r="O179" s="5" t="s">
        <v>601</v>
      </c>
      <c r="P179" s="5">
        <v>73883334.208299994</v>
      </c>
      <c r="Q179" s="5">
        <v>16891261.688499998</v>
      </c>
      <c r="R179" s="5">
        <v>0</v>
      </c>
      <c r="S179" s="5">
        <v>5521681.7271999996</v>
      </c>
      <c r="T179" s="5">
        <v>27542132.3028</v>
      </c>
      <c r="U179" s="7">
        <f t="shared" si="5"/>
        <v>123838409.9268</v>
      </c>
    </row>
    <row r="180" spans="1:21" ht="24.95" customHeight="1">
      <c r="A180" s="129"/>
      <c r="B180" s="126"/>
      <c r="C180" s="1">
        <v>25</v>
      </c>
      <c r="D180" s="5" t="s">
        <v>225</v>
      </c>
      <c r="E180" s="5">
        <v>72350978.240500003</v>
      </c>
      <c r="F180" s="5">
        <v>16540933.3509</v>
      </c>
      <c r="G180" s="5">
        <v>0</v>
      </c>
      <c r="H180" s="5">
        <v>5407160.8810999999</v>
      </c>
      <c r="I180" s="5">
        <v>30913974.869800001</v>
      </c>
      <c r="J180" s="6">
        <f t="shared" si="4"/>
        <v>125213047.3423</v>
      </c>
      <c r="K180" s="11"/>
      <c r="L180" s="131"/>
      <c r="M180" s="126"/>
      <c r="N180" s="12">
        <v>22</v>
      </c>
      <c r="O180" s="5" t="s">
        <v>602</v>
      </c>
      <c r="P180" s="5">
        <v>87341421.307099998</v>
      </c>
      <c r="Q180" s="5">
        <v>19968059.364799999</v>
      </c>
      <c r="R180" s="5">
        <v>0</v>
      </c>
      <c r="S180" s="5">
        <v>6527473.8238000004</v>
      </c>
      <c r="T180" s="5">
        <v>30903749.769900002</v>
      </c>
      <c r="U180" s="7">
        <f t="shared" si="5"/>
        <v>144740704.2656</v>
      </c>
    </row>
    <row r="181" spans="1:21" ht="24.95" customHeight="1">
      <c r="A181" s="129"/>
      <c r="B181" s="126"/>
      <c r="C181" s="1">
        <v>26</v>
      </c>
      <c r="D181" s="5" t="s">
        <v>226</v>
      </c>
      <c r="E181" s="5">
        <v>62891017.931999996</v>
      </c>
      <c r="F181" s="5">
        <v>14378190.333799999</v>
      </c>
      <c r="G181" s="5">
        <v>0</v>
      </c>
      <c r="H181" s="5">
        <v>4700169.3716000002</v>
      </c>
      <c r="I181" s="5">
        <v>23138942.386</v>
      </c>
      <c r="J181" s="6">
        <f t="shared" si="4"/>
        <v>105108320.02340001</v>
      </c>
      <c r="K181" s="11"/>
      <c r="L181" s="131"/>
      <c r="M181" s="126"/>
      <c r="N181" s="12">
        <v>23</v>
      </c>
      <c r="O181" s="5" t="s">
        <v>603</v>
      </c>
      <c r="P181" s="5">
        <v>63874974.601199999</v>
      </c>
      <c r="Q181" s="5">
        <v>14603143.224300001</v>
      </c>
      <c r="R181" s="5">
        <v>0</v>
      </c>
      <c r="S181" s="5">
        <v>4773705.5164000001</v>
      </c>
      <c r="T181" s="5">
        <v>29837452.480300002</v>
      </c>
      <c r="U181" s="7">
        <f t="shared" si="5"/>
        <v>113089275.8222</v>
      </c>
    </row>
    <row r="182" spans="1:21" ht="24.95" customHeight="1">
      <c r="A182" s="129"/>
      <c r="B182" s="127"/>
      <c r="C182" s="1">
        <v>27</v>
      </c>
      <c r="D182" s="5" t="s">
        <v>227</v>
      </c>
      <c r="E182" s="5">
        <v>60995848.010700002</v>
      </c>
      <c r="F182" s="5">
        <v>13944915.205800001</v>
      </c>
      <c r="G182" s="5">
        <v>0</v>
      </c>
      <c r="H182" s="5">
        <v>4558533.5719999997</v>
      </c>
      <c r="I182" s="5">
        <v>23281560.922899999</v>
      </c>
      <c r="J182" s="6">
        <f t="shared" si="4"/>
        <v>102780857.7114</v>
      </c>
      <c r="K182" s="11"/>
      <c r="L182" s="131"/>
      <c r="M182" s="126"/>
      <c r="N182" s="12">
        <v>24</v>
      </c>
      <c r="O182" s="5" t="s">
        <v>604</v>
      </c>
      <c r="P182" s="5">
        <v>51984090.618299998</v>
      </c>
      <c r="Q182" s="5">
        <v>11884640.665999999</v>
      </c>
      <c r="R182" s="5">
        <v>0</v>
      </c>
      <c r="S182" s="5">
        <v>3885038.5726000001</v>
      </c>
      <c r="T182" s="5">
        <v>22302458.661800001</v>
      </c>
      <c r="U182" s="7">
        <f t="shared" si="5"/>
        <v>90056228.518700004</v>
      </c>
    </row>
    <row r="183" spans="1:21" ht="24.95" customHeight="1">
      <c r="A183" s="1"/>
      <c r="B183" s="113" t="s">
        <v>819</v>
      </c>
      <c r="C183" s="114"/>
      <c r="D183" s="115"/>
      <c r="E183" s="14">
        <v>1884406621.1478996</v>
      </c>
      <c r="F183" s="14">
        <v>430814414.45999998</v>
      </c>
      <c r="G183" s="14">
        <v>0</v>
      </c>
      <c r="H183" s="14">
        <v>140831402.88859996</v>
      </c>
      <c r="I183" s="14">
        <v>707253832.50209999</v>
      </c>
      <c r="J183" s="7">
        <f t="shared" si="4"/>
        <v>3163306270.9985995</v>
      </c>
      <c r="K183" s="11"/>
      <c r="L183" s="132"/>
      <c r="M183" s="127"/>
      <c r="N183" s="12">
        <v>25</v>
      </c>
      <c r="O183" s="5" t="s">
        <v>605</v>
      </c>
      <c r="P183" s="5">
        <v>57946182.160800003</v>
      </c>
      <c r="Q183" s="5">
        <v>13247698.377599999</v>
      </c>
      <c r="R183" s="5">
        <v>0</v>
      </c>
      <c r="S183" s="5">
        <v>4330616.3510999996</v>
      </c>
      <c r="T183" s="5">
        <v>22202716.3094</v>
      </c>
      <c r="U183" s="7">
        <f t="shared" si="5"/>
        <v>97727213.198899984</v>
      </c>
    </row>
    <row r="184" spans="1:21" ht="24.95" customHeight="1">
      <c r="A184" s="129">
        <v>9</v>
      </c>
      <c r="B184" s="125" t="s">
        <v>32</v>
      </c>
      <c r="C184" s="1">
        <v>1</v>
      </c>
      <c r="D184" s="5" t="s">
        <v>228</v>
      </c>
      <c r="E184" s="5">
        <v>64663700.0766</v>
      </c>
      <c r="F184" s="5">
        <v>14783462.2171</v>
      </c>
      <c r="G184" s="5">
        <v>-2017457.56</v>
      </c>
      <c r="H184" s="5">
        <v>4832651.0295000002</v>
      </c>
      <c r="I184" s="5">
        <v>26534330.175500002</v>
      </c>
      <c r="J184" s="6">
        <f t="shared" si="4"/>
        <v>108796685.93869999</v>
      </c>
      <c r="K184" s="11"/>
      <c r="L184" s="18"/>
      <c r="M184" s="113" t="s">
        <v>837</v>
      </c>
      <c r="N184" s="114"/>
      <c r="O184" s="115"/>
      <c r="P184" s="14">
        <v>1770237740.7544005</v>
      </c>
      <c r="Q184" s="14">
        <v>404713041.85590005</v>
      </c>
      <c r="R184" s="14">
        <v>0</v>
      </c>
      <c r="S184" s="14">
        <v>132298975.00830001</v>
      </c>
      <c r="T184" s="14">
        <v>663004539.04659998</v>
      </c>
      <c r="U184" s="7">
        <f t="shared" si="5"/>
        <v>2970254296.6652002</v>
      </c>
    </row>
    <row r="185" spans="1:21" ht="24.95" customHeight="1">
      <c r="A185" s="129"/>
      <c r="B185" s="126"/>
      <c r="C185" s="1">
        <v>2</v>
      </c>
      <c r="D185" s="5" t="s">
        <v>229</v>
      </c>
      <c r="E185" s="5">
        <v>81281486.532299995</v>
      </c>
      <c r="F185" s="5">
        <v>18582632.662099998</v>
      </c>
      <c r="G185" s="5">
        <v>-2544453.37</v>
      </c>
      <c r="H185" s="5">
        <v>6074583.7171</v>
      </c>
      <c r="I185" s="5">
        <v>26892462.426800001</v>
      </c>
      <c r="J185" s="6">
        <f t="shared" si="4"/>
        <v>130286711.96829998</v>
      </c>
      <c r="K185" s="11"/>
      <c r="L185" s="130">
        <v>27</v>
      </c>
      <c r="M185" s="125" t="s">
        <v>50</v>
      </c>
      <c r="N185" s="12">
        <v>1</v>
      </c>
      <c r="O185" s="5" t="s">
        <v>606</v>
      </c>
      <c r="P185" s="5">
        <v>65057033.398900002</v>
      </c>
      <c r="Q185" s="5">
        <v>14873386.367699999</v>
      </c>
      <c r="R185" s="5">
        <v>-5788847.5199999996</v>
      </c>
      <c r="S185" s="5">
        <v>4862046.8525999999</v>
      </c>
      <c r="T185" s="5">
        <v>29934807.6983</v>
      </c>
      <c r="U185" s="7">
        <f t="shared" si="5"/>
        <v>108938426.7975</v>
      </c>
    </row>
    <row r="186" spans="1:21" ht="24.95" customHeight="1">
      <c r="A186" s="129"/>
      <c r="B186" s="126"/>
      <c r="C186" s="1">
        <v>3</v>
      </c>
      <c r="D186" s="5" t="s">
        <v>230</v>
      </c>
      <c r="E186" s="5">
        <v>77810317.534099996</v>
      </c>
      <c r="F186" s="5">
        <v>17789051.4771</v>
      </c>
      <c r="G186" s="5">
        <v>-2434582.2599999998</v>
      </c>
      <c r="H186" s="5">
        <v>5815165.3971999995</v>
      </c>
      <c r="I186" s="5">
        <v>33704508.268799998</v>
      </c>
      <c r="J186" s="6">
        <f t="shared" si="4"/>
        <v>132684460.4172</v>
      </c>
      <c r="K186" s="11"/>
      <c r="L186" s="131"/>
      <c r="M186" s="126"/>
      <c r="N186" s="12">
        <v>2</v>
      </c>
      <c r="O186" s="5" t="s">
        <v>607</v>
      </c>
      <c r="P186" s="5">
        <v>67161432.546599999</v>
      </c>
      <c r="Q186" s="5">
        <v>15354495.6339</v>
      </c>
      <c r="R186" s="5">
        <v>-5788847.5199999996</v>
      </c>
      <c r="S186" s="5">
        <v>5019319.4288999997</v>
      </c>
      <c r="T186" s="5">
        <v>32707259.946699999</v>
      </c>
      <c r="U186" s="7">
        <f t="shared" si="5"/>
        <v>114453660.0361</v>
      </c>
    </row>
    <row r="187" spans="1:21" ht="24.95" customHeight="1">
      <c r="A187" s="129"/>
      <c r="B187" s="126"/>
      <c r="C187" s="1">
        <v>4</v>
      </c>
      <c r="D187" s="5" t="s">
        <v>231</v>
      </c>
      <c r="E187" s="5">
        <v>50204579.3917</v>
      </c>
      <c r="F187" s="5">
        <v>11477807.513</v>
      </c>
      <c r="G187" s="5">
        <v>-1558697.37</v>
      </c>
      <c r="H187" s="5">
        <v>3752046.5422999999</v>
      </c>
      <c r="I187" s="5">
        <v>20167075.187399998</v>
      </c>
      <c r="J187" s="6">
        <f t="shared" si="4"/>
        <v>84042811.264400005</v>
      </c>
      <c r="K187" s="11"/>
      <c r="L187" s="131"/>
      <c r="M187" s="126"/>
      <c r="N187" s="12">
        <v>3</v>
      </c>
      <c r="O187" s="5" t="s">
        <v>608</v>
      </c>
      <c r="P187" s="5">
        <v>103229345.1709</v>
      </c>
      <c r="Q187" s="5">
        <v>23600368.092399999</v>
      </c>
      <c r="R187" s="5">
        <v>-5788847.5199999996</v>
      </c>
      <c r="S187" s="5">
        <v>7714860.1244000001</v>
      </c>
      <c r="T187" s="5">
        <v>48356047.753700003</v>
      </c>
      <c r="U187" s="7">
        <f t="shared" si="5"/>
        <v>177111773.6214</v>
      </c>
    </row>
    <row r="188" spans="1:21" ht="24.95" customHeight="1">
      <c r="A188" s="129"/>
      <c r="B188" s="126"/>
      <c r="C188" s="1">
        <v>5</v>
      </c>
      <c r="D188" s="5" t="s">
        <v>232</v>
      </c>
      <c r="E188" s="5">
        <v>59972964.373499997</v>
      </c>
      <c r="F188" s="5">
        <v>13711062.8036</v>
      </c>
      <c r="G188" s="5">
        <v>-1868649.67</v>
      </c>
      <c r="H188" s="5">
        <v>4482088.2145999996</v>
      </c>
      <c r="I188" s="5">
        <v>24326518.194800001</v>
      </c>
      <c r="J188" s="6">
        <f t="shared" si="4"/>
        <v>100623983.9165</v>
      </c>
      <c r="K188" s="11"/>
      <c r="L188" s="131"/>
      <c r="M188" s="126"/>
      <c r="N188" s="12">
        <v>4</v>
      </c>
      <c r="O188" s="5" t="s">
        <v>609</v>
      </c>
      <c r="P188" s="5">
        <v>67874161.038399994</v>
      </c>
      <c r="Q188" s="5">
        <v>15517440.140900001</v>
      </c>
      <c r="R188" s="5">
        <v>-5788847.5199999996</v>
      </c>
      <c r="S188" s="5">
        <v>5072585.2964000003</v>
      </c>
      <c r="T188" s="5">
        <v>28830165.392999999</v>
      </c>
      <c r="U188" s="7">
        <f t="shared" si="5"/>
        <v>111505504.34869999</v>
      </c>
    </row>
    <row r="189" spans="1:21" ht="24.95" customHeight="1">
      <c r="A189" s="129"/>
      <c r="B189" s="126"/>
      <c r="C189" s="1">
        <v>6</v>
      </c>
      <c r="D189" s="5" t="s">
        <v>233</v>
      </c>
      <c r="E189" s="5">
        <v>68994447.085500002</v>
      </c>
      <c r="F189" s="5">
        <v>15773560.7531</v>
      </c>
      <c r="G189" s="5">
        <v>-2154700.0699999998</v>
      </c>
      <c r="H189" s="5">
        <v>5156310.0371000003</v>
      </c>
      <c r="I189" s="5">
        <v>27915260.496300001</v>
      </c>
      <c r="J189" s="6">
        <f t="shared" si="4"/>
        <v>115684878.30200002</v>
      </c>
      <c r="K189" s="11"/>
      <c r="L189" s="131"/>
      <c r="M189" s="126"/>
      <c r="N189" s="12">
        <v>5</v>
      </c>
      <c r="O189" s="5" t="s">
        <v>610</v>
      </c>
      <c r="P189" s="5">
        <v>60827374.971500002</v>
      </c>
      <c r="Q189" s="5">
        <v>13906398.776900001</v>
      </c>
      <c r="R189" s="5">
        <v>-5788847.5199999996</v>
      </c>
      <c r="S189" s="5">
        <v>4545942.7149</v>
      </c>
      <c r="T189" s="5">
        <v>28095209.8193</v>
      </c>
      <c r="U189" s="7">
        <f t="shared" si="5"/>
        <v>101586078.7626</v>
      </c>
    </row>
    <row r="190" spans="1:21" ht="24.95" customHeight="1">
      <c r="A190" s="129"/>
      <c r="B190" s="126"/>
      <c r="C190" s="1">
        <v>7</v>
      </c>
      <c r="D190" s="5" t="s">
        <v>234</v>
      </c>
      <c r="E190" s="5">
        <v>79098495.476400003</v>
      </c>
      <c r="F190" s="5">
        <v>18083555.6567</v>
      </c>
      <c r="G190" s="5">
        <v>-2475446.61</v>
      </c>
      <c r="H190" s="5">
        <v>5911437.5630000001</v>
      </c>
      <c r="I190" s="5">
        <v>28875754.995200001</v>
      </c>
      <c r="J190" s="6">
        <f t="shared" si="4"/>
        <v>129493797.08129999</v>
      </c>
      <c r="K190" s="11"/>
      <c r="L190" s="131"/>
      <c r="M190" s="126"/>
      <c r="N190" s="12">
        <v>6</v>
      </c>
      <c r="O190" s="5" t="s">
        <v>611</v>
      </c>
      <c r="P190" s="5">
        <v>46269850.736000001</v>
      </c>
      <c r="Q190" s="5">
        <v>10578246.9815</v>
      </c>
      <c r="R190" s="5">
        <v>-5788847.5199999996</v>
      </c>
      <c r="S190" s="5">
        <v>3457984.0240000002</v>
      </c>
      <c r="T190" s="5">
        <v>21655626.049800001</v>
      </c>
      <c r="U190" s="7">
        <f t="shared" si="5"/>
        <v>76172860.271300018</v>
      </c>
    </row>
    <row r="191" spans="1:21" ht="24.95" customHeight="1">
      <c r="A191" s="129"/>
      <c r="B191" s="126"/>
      <c r="C191" s="1">
        <v>8</v>
      </c>
      <c r="D191" s="5" t="s">
        <v>235</v>
      </c>
      <c r="E191" s="5">
        <v>62658184.843500003</v>
      </c>
      <c r="F191" s="5">
        <v>14324959.863500001</v>
      </c>
      <c r="G191" s="5">
        <v>-1953847.98</v>
      </c>
      <c r="H191" s="5">
        <v>4682768.5569000002</v>
      </c>
      <c r="I191" s="5">
        <v>28493494.270300001</v>
      </c>
      <c r="J191" s="6">
        <f t="shared" si="4"/>
        <v>108205559.55419999</v>
      </c>
      <c r="K191" s="11"/>
      <c r="L191" s="131"/>
      <c r="M191" s="126"/>
      <c r="N191" s="12">
        <v>7</v>
      </c>
      <c r="O191" s="5" t="s">
        <v>793</v>
      </c>
      <c r="P191" s="5">
        <v>45075011.070299998</v>
      </c>
      <c r="Q191" s="5">
        <v>10305081.866699999</v>
      </c>
      <c r="R191" s="5">
        <v>-5788847.5199999996</v>
      </c>
      <c r="S191" s="5">
        <v>3368687.5077999998</v>
      </c>
      <c r="T191" s="5">
        <v>21924947.393199999</v>
      </c>
      <c r="U191" s="7">
        <f t="shared" si="5"/>
        <v>74884880.317999989</v>
      </c>
    </row>
    <row r="192" spans="1:21" ht="24.95" customHeight="1">
      <c r="A192" s="129"/>
      <c r="B192" s="126"/>
      <c r="C192" s="1">
        <v>9</v>
      </c>
      <c r="D192" s="5" t="s">
        <v>236</v>
      </c>
      <c r="E192" s="5">
        <v>66785901.778999999</v>
      </c>
      <c r="F192" s="5">
        <v>15268641.5162</v>
      </c>
      <c r="G192" s="5">
        <v>-2084922.28</v>
      </c>
      <c r="H192" s="5">
        <v>4991254.0823999997</v>
      </c>
      <c r="I192" s="5">
        <v>29186649.812100001</v>
      </c>
      <c r="J192" s="6">
        <f t="shared" si="4"/>
        <v>114147524.90970001</v>
      </c>
      <c r="K192" s="11"/>
      <c r="L192" s="131"/>
      <c r="M192" s="126"/>
      <c r="N192" s="12">
        <v>8</v>
      </c>
      <c r="O192" s="5" t="s">
        <v>612</v>
      </c>
      <c r="P192" s="5">
        <v>101214027.1329</v>
      </c>
      <c r="Q192" s="5">
        <v>23139624.614500001</v>
      </c>
      <c r="R192" s="5">
        <v>-5788847.5199999996</v>
      </c>
      <c r="S192" s="5">
        <v>7564245.0377000002</v>
      </c>
      <c r="T192" s="5">
        <v>48258174.508400001</v>
      </c>
      <c r="U192" s="7">
        <f t="shared" si="5"/>
        <v>174387223.7735</v>
      </c>
    </row>
    <row r="193" spans="1:21" ht="24.95" customHeight="1">
      <c r="A193" s="129"/>
      <c r="B193" s="126"/>
      <c r="C193" s="1">
        <v>10</v>
      </c>
      <c r="D193" s="5" t="s">
        <v>237</v>
      </c>
      <c r="E193" s="5">
        <v>52295963.830499999</v>
      </c>
      <c r="F193" s="5">
        <v>11955941.346999999</v>
      </c>
      <c r="G193" s="5">
        <v>-1625005.68</v>
      </c>
      <c r="H193" s="5">
        <v>3908346.4624999999</v>
      </c>
      <c r="I193" s="5">
        <v>22875071.560199998</v>
      </c>
      <c r="J193" s="6">
        <f t="shared" si="4"/>
        <v>89410317.520199984</v>
      </c>
      <c r="K193" s="11"/>
      <c r="L193" s="131"/>
      <c r="M193" s="126"/>
      <c r="N193" s="12">
        <v>9</v>
      </c>
      <c r="O193" s="5" t="s">
        <v>613</v>
      </c>
      <c r="P193" s="5">
        <v>60234931.897399999</v>
      </c>
      <c r="Q193" s="5">
        <v>13770954.0097</v>
      </c>
      <c r="R193" s="5">
        <v>-5788847.5199999996</v>
      </c>
      <c r="S193" s="5">
        <v>4501666.3956000004</v>
      </c>
      <c r="T193" s="5">
        <v>24773070.16</v>
      </c>
      <c r="U193" s="7">
        <f t="shared" si="5"/>
        <v>97491774.942699999</v>
      </c>
    </row>
    <row r="194" spans="1:21" ht="24.95" customHeight="1">
      <c r="A194" s="129"/>
      <c r="B194" s="126"/>
      <c r="C194" s="1">
        <v>11</v>
      </c>
      <c r="D194" s="5" t="s">
        <v>238</v>
      </c>
      <c r="E194" s="5">
        <v>71357105.248899996</v>
      </c>
      <c r="F194" s="5">
        <v>16313713.3835</v>
      </c>
      <c r="G194" s="5">
        <v>-2231802.6</v>
      </c>
      <c r="H194" s="5">
        <v>5332883.6385000004</v>
      </c>
      <c r="I194" s="5">
        <v>27530111.1512</v>
      </c>
      <c r="J194" s="6">
        <f t="shared" si="4"/>
        <v>118302010.8221</v>
      </c>
      <c r="K194" s="11"/>
      <c r="L194" s="131"/>
      <c r="M194" s="126"/>
      <c r="N194" s="12">
        <v>10</v>
      </c>
      <c r="O194" s="5" t="s">
        <v>614</v>
      </c>
      <c r="P194" s="5">
        <v>75257657.568499997</v>
      </c>
      <c r="Q194" s="5">
        <v>17205460.496199999</v>
      </c>
      <c r="R194" s="5">
        <v>-5788847.5199999996</v>
      </c>
      <c r="S194" s="5">
        <v>5624391.9834000003</v>
      </c>
      <c r="T194" s="5">
        <v>34636291.769199997</v>
      </c>
      <c r="U194" s="7">
        <f t="shared" si="5"/>
        <v>126934954.2973</v>
      </c>
    </row>
    <row r="195" spans="1:21" ht="24.95" customHeight="1">
      <c r="A195" s="129"/>
      <c r="B195" s="126"/>
      <c r="C195" s="1">
        <v>12</v>
      </c>
      <c r="D195" s="5" t="s">
        <v>239</v>
      </c>
      <c r="E195" s="5">
        <v>61579741.769599997</v>
      </c>
      <c r="F195" s="5">
        <v>14078405.4223</v>
      </c>
      <c r="G195" s="5">
        <v>-2540598.25</v>
      </c>
      <c r="H195" s="5">
        <v>4602170.9568999996</v>
      </c>
      <c r="I195" s="5">
        <v>24581509.717099998</v>
      </c>
      <c r="J195" s="6">
        <f t="shared" si="4"/>
        <v>102301229.61589999</v>
      </c>
      <c r="K195" s="11"/>
      <c r="L195" s="131"/>
      <c r="M195" s="126"/>
      <c r="N195" s="12">
        <v>11</v>
      </c>
      <c r="O195" s="5" t="s">
        <v>615</v>
      </c>
      <c r="P195" s="5">
        <v>58061315.747400001</v>
      </c>
      <c r="Q195" s="5">
        <v>13274020.302100001</v>
      </c>
      <c r="R195" s="5">
        <v>-5788847.5199999996</v>
      </c>
      <c r="S195" s="5">
        <v>4339220.8765000002</v>
      </c>
      <c r="T195" s="5">
        <v>27255924.084800001</v>
      </c>
      <c r="U195" s="7">
        <f t="shared" si="5"/>
        <v>97141633.490800008</v>
      </c>
    </row>
    <row r="196" spans="1:21" ht="24.95" customHeight="1">
      <c r="A196" s="129"/>
      <c r="B196" s="126"/>
      <c r="C196" s="1">
        <v>13</v>
      </c>
      <c r="D196" s="5" t="s">
        <v>240</v>
      </c>
      <c r="E196" s="5">
        <v>67870180.045599997</v>
      </c>
      <c r="F196" s="5">
        <v>15516530.0034</v>
      </c>
      <c r="G196" s="5">
        <v>-2119233.0099999998</v>
      </c>
      <c r="H196" s="5">
        <v>5072287.7763</v>
      </c>
      <c r="I196" s="5">
        <v>28099962.263</v>
      </c>
      <c r="J196" s="6">
        <f t="shared" si="4"/>
        <v>114439727.07829998</v>
      </c>
      <c r="K196" s="11"/>
      <c r="L196" s="131"/>
      <c r="M196" s="126"/>
      <c r="N196" s="12">
        <v>12</v>
      </c>
      <c r="O196" s="5" t="s">
        <v>616</v>
      </c>
      <c r="P196" s="5">
        <v>52455859.000500001</v>
      </c>
      <c r="Q196" s="5">
        <v>11992496.6972</v>
      </c>
      <c r="R196" s="5">
        <v>-5788847.5199999996</v>
      </c>
      <c r="S196" s="5">
        <v>3920296.2513000001</v>
      </c>
      <c r="T196" s="5">
        <v>25256715.7861</v>
      </c>
      <c r="U196" s="7">
        <f t="shared" si="5"/>
        <v>87836520.21509999</v>
      </c>
    </row>
    <row r="197" spans="1:21" ht="24.95" customHeight="1">
      <c r="A197" s="129"/>
      <c r="B197" s="126"/>
      <c r="C197" s="1">
        <v>14</v>
      </c>
      <c r="D197" s="5" t="s">
        <v>241</v>
      </c>
      <c r="E197" s="5">
        <v>64255171.191500001</v>
      </c>
      <c r="F197" s="5">
        <v>14690064.0458</v>
      </c>
      <c r="G197" s="5">
        <v>-2004350.13</v>
      </c>
      <c r="H197" s="5">
        <v>4802119.5639000004</v>
      </c>
      <c r="I197" s="5">
        <v>27401142.760299999</v>
      </c>
      <c r="J197" s="6">
        <f t="shared" si="4"/>
        <v>109144147.4315</v>
      </c>
      <c r="K197" s="11"/>
      <c r="L197" s="131"/>
      <c r="M197" s="126"/>
      <c r="N197" s="12">
        <v>13</v>
      </c>
      <c r="O197" s="5" t="s">
        <v>852</v>
      </c>
      <c r="P197" s="5">
        <v>47302489.434900001</v>
      </c>
      <c r="Q197" s="5">
        <v>10814329.593</v>
      </c>
      <c r="R197" s="5">
        <v>-5788847.5199999996</v>
      </c>
      <c r="S197" s="5">
        <v>3535158.4273000001</v>
      </c>
      <c r="T197" s="5">
        <v>22362375.097899999</v>
      </c>
      <c r="U197" s="7">
        <f t="shared" si="5"/>
        <v>78225505.033099994</v>
      </c>
    </row>
    <row r="198" spans="1:21" ht="24.95" customHeight="1">
      <c r="A198" s="129"/>
      <c r="B198" s="126"/>
      <c r="C198" s="1">
        <v>15</v>
      </c>
      <c r="D198" s="5" t="s">
        <v>242</v>
      </c>
      <c r="E198" s="5">
        <v>72884331.952700004</v>
      </c>
      <c r="F198" s="5">
        <v>16662869.065099999</v>
      </c>
      <c r="G198" s="5">
        <v>-2278449.64</v>
      </c>
      <c r="H198" s="5">
        <v>5447021.1482999995</v>
      </c>
      <c r="I198" s="5">
        <v>29232754.454300001</v>
      </c>
      <c r="J198" s="6">
        <f t="shared" si="4"/>
        <v>121948526.98040001</v>
      </c>
      <c r="K198" s="11"/>
      <c r="L198" s="131"/>
      <c r="M198" s="126"/>
      <c r="N198" s="12">
        <v>14</v>
      </c>
      <c r="O198" s="5" t="s">
        <v>617</v>
      </c>
      <c r="P198" s="5">
        <v>54380218.75</v>
      </c>
      <c r="Q198" s="5">
        <v>12432445.225</v>
      </c>
      <c r="R198" s="5">
        <v>-5788847.5199999996</v>
      </c>
      <c r="S198" s="5">
        <v>4064113.557</v>
      </c>
      <c r="T198" s="5">
        <v>23188350.524099998</v>
      </c>
      <c r="U198" s="7">
        <f t="shared" si="5"/>
        <v>88276280.5361</v>
      </c>
    </row>
    <row r="199" spans="1:21" ht="24.95" customHeight="1">
      <c r="A199" s="129"/>
      <c r="B199" s="126"/>
      <c r="C199" s="1">
        <v>16</v>
      </c>
      <c r="D199" s="5" t="s">
        <v>243</v>
      </c>
      <c r="E199" s="5">
        <v>68498768.781000003</v>
      </c>
      <c r="F199" s="5">
        <v>15660238.418</v>
      </c>
      <c r="G199" s="5">
        <v>-2139279.5699999998</v>
      </c>
      <c r="H199" s="5">
        <v>5119265.4468999999</v>
      </c>
      <c r="I199" s="5">
        <v>28069206.9551</v>
      </c>
      <c r="J199" s="6">
        <f t="shared" si="4"/>
        <v>115208200.031</v>
      </c>
      <c r="K199" s="11"/>
      <c r="L199" s="131"/>
      <c r="M199" s="126"/>
      <c r="N199" s="12">
        <v>15</v>
      </c>
      <c r="O199" s="5" t="s">
        <v>618</v>
      </c>
      <c r="P199" s="5">
        <v>56958827.487499997</v>
      </c>
      <c r="Q199" s="5">
        <v>13021968.632999999</v>
      </c>
      <c r="R199" s="5">
        <v>-5788847.5199999996</v>
      </c>
      <c r="S199" s="5">
        <v>4256826.2560000001</v>
      </c>
      <c r="T199" s="5">
        <v>27051681.6527</v>
      </c>
      <c r="U199" s="7">
        <f t="shared" si="5"/>
        <v>95500456.509200007</v>
      </c>
    </row>
    <row r="200" spans="1:21" ht="24.95" customHeight="1">
      <c r="A200" s="129"/>
      <c r="B200" s="126"/>
      <c r="C200" s="1">
        <v>17</v>
      </c>
      <c r="D200" s="5" t="s">
        <v>244</v>
      </c>
      <c r="E200" s="5">
        <v>68768806.451100007</v>
      </c>
      <c r="F200" s="5">
        <v>15721974.626800001</v>
      </c>
      <c r="G200" s="5">
        <v>-2147660.84</v>
      </c>
      <c r="H200" s="5">
        <v>5139446.7514000004</v>
      </c>
      <c r="I200" s="5">
        <v>29459652.7302</v>
      </c>
      <c r="J200" s="6">
        <f t="shared" si="4"/>
        <v>116942219.71950001</v>
      </c>
      <c r="K200" s="11"/>
      <c r="L200" s="131"/>
      <c r="M200" s="126"/>
      <c r="N200" s="12">
        <v>16</v>
      </c>
      <c r="O200" s="5" t="s">
        <v>619</v>
      </c>
      <c r="P200" s="5">
        <v>69062749.6567</v>
      </c>
      <c r="Q200" s="5">
        <v>15789176.136600001</v>
      </c>
      <c r="R200" s="5">
        <v>-5788847.5199999996</v>
      </c>
      <c r="S200" s="5">
        <v>5161414.6397000002</v>
      </c>
      <c r="T200" s="5">
        <v>31493643.032600001</v>
      </c>
      <c r="U200" s="7">
        <f t="shared" si="5"/>
        <v>115718135.9456</v>
      </c>
    </row>
    <row r="201" spans="1:21" ht="24.95" customHeight="1">
      <c r="A201" s="129"/>
      <c r="B201" s="127"/>
      <c r="C201" s="1">
        <v>18</v>
      </c>
      <c r="D201" s="5" t="s">
        <v>245</v>
      </c>
      <c r="E201" s="5">
        <v>75837451.196899995</v>
      </c>
      <c r="F201" s="5">
        <v>17338013.337900002</v>
      </c>
      <c r="G201" s="5">
        <v>-2372129.21</v>
      </c>
      <c r="H201" s="5">
        <v>5667722.9445000002</v>
      </c>
      <c r="I201" s="5">
        <v>30274866.630600002</v>
      </c>
      <c r="J201" s="6">
        <f t="shared" ref="J201:J264" si="6">E201+F201+G201+H201+I201</f>
        <v>126745924.8999</v>
      </c>
      <c r="K201" s="11"/>
      <c r="L201" s="131"/>
      <c r="M201" s="126"/>
      <c r="N201" s="12">
        <v>17</v>
      </c>
      <c r="O201" s="5" t="s">
        <v>853</v>
      </c>
      <c r="P201" s="5">
        <v>57976799.094899997</v>
      </c>
      <c r="Q201" s="5">
        <v>13254698.043400001</v>
      </c>
      <c r="R201" s="5">
        <v>-5788847.5199999996</v>
      </c>
      <c r="S201" s="5">
        <v>4332904.5121999998</v>
      </c>
      <c r="T201" s="5">
        <v>24730760.3717</v>
      </c>
      <c r="U201" s="7">
        <f t="shared" ref="U201:U264" si="7">P201+Q201+R201+S201+T201</f>
        <v>94506314.502200007</v>
      </c>
    </row>
    <row r="202" spans="1:21" ht="24.95" customHeight="1">
      <c r="A202" s="1"/>
      <c r="B202" s="113" t="s">
        <v>820</v>
      </c>
      <c r="C202" s="114"/>
      <c r="D202" s="115"/>
      <c r="E202" s="14">
        <v>1214817597.5604002</v>
      </c>
      <c r="F202" s="14">
        <v>277732484.11220002</v>
      </c>
      <c r="G202" s="14">
        <v>-38551266.100000001</v>
      </c>
      <c r="H202" s="14">
        <v>90789569.829299971</v>
      </c>
      <c r="I202" s="14">
        <v>493620332.0492</v>
      </c>
      <c r="J202" s="7">
        <f t="shared" si="6"/>
        <v>2038408717.4511003</v>
      </c>
      <c r="K202" s="11"/>
      <c r="L202" s="131"/>
      <c r="M202" s="126"/>
      <c r="N202" s="12">
        <v>18</v>
      </c>
      <c r="O202" s="5" t="s">
        <v>620</v>
      </c>
      <c r="P202" s="5">
        <v>53883403.591700003</v>
      </c>
      <c r="Q202" s="5">
        <v>12318862.9816</v>
      </c>
      <c r="R202" s="5">
        <v>-5788847.5199999996</v>
      </c>
      <c r="S202" s="5">
        <v>4026984.0038999999</v>
      </c>
      <c r="T202" s="5">
        <v>25731808.831099998</v>
      </c>
      <c r="U202" s="7">
        <f t="shared" si="7"/>
        <v>90172211.888300002</v>
      </c>
    </row>
    <row r="203" spans="1:21" ht="24.95" customHeight="1">
      <c r="A203" s="129">
        <v>10</v>
      </c>
      <c r="B203" s="125" t="s">
        <v>33</v>
      </c>
      <c r="C203" s="1">
        <v>1</v>
      </c>
      <c r="D203" s="5" t="s">
        <v>246</v>
      </c>
      <c r="E203" s="5">
        <v>53106023.571699999</v>
      </c>
      <c r="F203" s="5">
        <v>12141137.7951</v>
      </c>
      <c r="G203" s="5">
        <v>0</v>
      </c>
      <c r="H203" s="5">
        <v>3968886.3950999998</v>
      </c>
      <c r="I203" s="5">
        <v>24006522.393199999</v>
      </c>
      <c r="J203" s="6">
        <f t="shared" si="6"/>
        <v>93222570.155099988</v>
      </c>
      <c r="K203" s="11"/>
      <c r="L203" s="131"/>
      <c r="M203" s="126"/>
      <c r="N203" s="12">
        <v>19</v>
      </c>
      <c r="O203" s="5" t="s">
        <v>854</v>
      </c>
      <c r="P203" s="5">
        <v>51180730.544100001</v>
      </c>
      <c r="Q203" s="5">
        <v>11700975.900599999</v>
      </c>
      <c r="R203" s="5">
        <v>-5788847.5199999996</v>
      </c>
      <c r="S203" s="5">
        <v>3824999.3406000002</v>
      </c>
      <c r="T203" s="5">
        <v>22662621.668200001</v>
      </c>
      <c r="U203" s="7">
        <f t="shared" si="7"/>
        <v>83580479.933500007</v>
      </c>
    </row>
    <row r="204" spans="1:21" ht="24.95" customHeight="1">
      <c r="A204" s="129"/>
      <c r="B204" s="126"/>
      <c r="C204" s="1">
        <v>2</v>
      </c>
      <c r="D204" s="5" t="s">
        <v>247</v>
      </c>
      <c r="E204" s="5">
        <v>57883458.601300001</v>
      </c>
      <c r="F204" s="5">
        <v>13233358.471799999</v>
      </c>
      <c r="G204" s="5">
        <v>0</v>
      </c>
      <c r="H204" s="5">
        <v>4325928.6968</v>
      </c>
      <c r="I204" s="5">
        <v>26039487.8992</v>
      </c>
      <c r="J204" s="6">
        <f t="shared" si="6"/>
        <v>101482233.66909999</v>
      </c>
      <c r="K204" s="11"/>
      <c r="L204" s="132"/>
      <c r="M204" s="127"/>
      <c r="N204" s="12">
        <v>20</v>
      </c>
      <c r="O204" s="5" t="s">
        <v>855</v>
      </c>
      <c r="P204" s="5">
        <v>69417984.879899994</v>
      </c>
      <c r="Q204" s="5">
        <v>15870390.2721</v>
      </c>
      <c r="R204" s="5">
        <v>-5788847.5199999996</v>
      </c>
      <c r="S204" s="5">
        <v>5187963.1957</v>
      </c>
      <c r="T204" s="5">
        <v>32884768.483100001</v>
      </c>
      <c r="U204" s="7">
        <f t="shared" si="7"/>
        <v>117572259.3108</v>
      </c>
    </row>
    <row r="205" spans="1:21" ht="24.95" customHeight="1">
      <c r="A205" s="129"/>
      <c r="B205" s="126"/>
      <c r="C205" s="1">
        <v>3</v>
      </c>
      <c r="D205" s="5" t="s">
        <v>248</v>
      </c>
      <c r="E205" s="5">
        <v>49480818.377999999</v>
      </c>
      <c r="F205" s="5">
        <v>11312340.742900001</v>
      </c>
      <c r="G205" s="5">
        <v>0</v>
      </c>
      <c r="H205" s="5">
        <v>3697956.1576999999</v>
      </c>
      <c r="I205" s="5">
        <v>22983214.567200001</v>
      </c>
      <c r="J205" s="6">
        <f t="shared" si="6"/>
        <v>87474329.845799997</v>
      </c>
      <c r="K205" s="11"/>
      <c r="L205" s="18"/>
      <c r="M205" s="113" t="s">
        <v>838</v>
      </c>
      <c r="N205" s="114"/>
      <c r="O205" s="115"/>
      <c r="P205" s="14">
        <v>1262881203.7190001</v>
      </c>
      <c r="Q205" s="14">
        <v>288720820.76499993</v>
      </c>
      <c r="R205" s="14">
        <v>-115776950.39999995</v>
      </c>
      <c r="S205" s="14">
        <v>94381610.425899997</v>
      </c>
      <c r="T205" s="14">
        <v>581790250.02390003</v>
      </c>
      <c r="U205" s="7">
        <f t="shared" si="7"/>
        <v>2111996934.5338001</v>
      </c>
    </row>
    <row r="206" spans="1:21" ht="24.95" customHeight="1">
      <c r="A206" s="129"/>
      <c r="B206" s="126"/>
      <c r="C206" s="1">
        <v>4</v>
      </c>
      <c r="D206" s="5" t="s">
        <v>249</v>
      </c>
      <c r="E206" s="5">
        <v>71112883.111300007</v>
      </c>
      <c r="F206" s="5">
        <v>16257879.1405</v>
      </c>
      <c r="G206" s="5">
        <v>0</v>
      </c>
      <c r="H206" s="5">
        <v>5314631.6616000002</v>
      </c>
      <c r="I206" s="5">
        <v>29951132.614799999</v>
      </c>
      <c r="J206" s="6">
        <f t="shared" si="6"/>
        <v>122636526.5282</v>
      </c>
      <c r="K206" s="11"/>
      <c r="L206" s="130">
        <v>28</v>
      </c>
      <c r="M206" s="125" t="s">
        <v>51</v>
      </c>
      <c r="N206" s="12">
        <v>1</v>
      </c>
      <c r="O206" s="5" t="s">
        <v>621</v>
      </c>
      <c r="P206" s="5">
        <v>66913356.668399997</v>
      </c>
      <c r="Q206" s="5">
        <v>15297780.345899999</v>
      </c>
      <c r="R206" s="5">
        <v>-2620951.4900000002</v>
      </c>
      <c r="S206" s="5">
        <v>5000779.4420999996</v>
      </c>
      <c r="T206" s="5">
        <v>27296261.282400001</v>
      </c>
      <c r="U206" s="7">
        <f t="shared" si="7"/>
        <v>111887226.24879999</v>
      </c>
    </row>
    <row r="207" spans="1:21" ht="24.95" customHeight="1">
      <c r="A207" s="129"/>
      <c r="B207" s="126"/>
      <c r="C207" s="1">
        <v>5</v>
      </c>
      <c r="D207" s="5" t="s">
        <v>250</v>
      </c>
      <c r="E207" s="5">
        <v>64701673.5167</v>
      </c>
      <c r="F207" s="5">
        <v>14792143.7326</v>
      </c>
      <c r="G207" s="5">
        <v>0</v>
      </c>
      <c r="H207" s="5">
        <v>4835488.9801000003</v>
      </c>
      <c r="I207" s="5">
        <v>29448512.719500002</v>
      </c>
      <c r="J207" s="6">
        <f t="shared" si="6"/>
        <v>113777818.94890001</v>
      </c>
      <c r="K207" s="11"/>
      <c r="L207" s="131"/>
      <c r="M207" s="126"/>
      <c r="N207" s="12">
        <v>2</v>
      </c>
      <c r="O207" s="5" t="s">
        <v>622</v>
      </c>
      <c r="P207" s="5">
        <v>70783600.017800003</v>
      </c>
      <c r="Q207" s="5">
        <v>16182598.1998</v>
      </c>
      <c r="R207" s="5">
        <v>-2620951.4900000002</v>
      </c>
      <c r="S207" s="5">
        <v>5290022.6416999996</v>
      </c>
      <c r="T207" s="5">
        <v>29470259.416200001</v>
      </c>
      <c r="U207" s="7">
        <f t="shared" si="7"/>
        <v>119105528.7855</v>
      </c>
    </row>
    <row r="208" spans="1:21" ht="24.95" customHeight="1">
      <c r="A208" s="129"/>
      <c r="B208" s="126"/>
      <c r="C208" s="1">
        <v>6</v>
      </c>
      <c r="D208" s="5" t="s">
        <v>251</v>
      </c>
      <c r="E208" s="5">
        <v>66276559.222499996</v>
      </c>
      <c r="F208" s="5">
        <v>15152195.2499</v>
      </c>
      <c r="G208" s="5">
        <v>0</v>
      </c>
      <c r="H208" s="5">
        <v>4953188.2923999997</v>
      </c>
      <c r="I208" s="5">
        <v>29607103.6263</v>
      </c>
      <c r="J208" s="6">
        <f t="shared" si="6"/>
        <v>115989046.39109999</v>
      </c>
      <c r="K208" s="11"/>
      <c r="L208" s="131"/>
      <c r="M208" s="126"/>
      <c r="N208" s="12">
        <v>3</v>
      </c>
      <c r="O208" s="5" t="s">
        <v>623</v>
      </c>
      <c r="P208" s="5">
        <v>72063531.106099993</v>
      </c>
      <c r="Q208" s="5">
        <v>16475216.977600001</v>
      </c>
      <c r="R208" s="5">
        <v>-2620951.4900000002</v>
      </c>
      <c r="S208" s="5">
        <v>5385678.4776999997</v>
      </c>
      <c r="T208" s="5">
        <v>30359161.4487</v>
      </c>
      <c r="U208" s="7">
        <f t="shared" si="7"/>
        <v>121662636.5201</v>
      </c>
    </row>
    <row r="209" spans="1:21" ht="24.95" customHeight="1">
      <c r="A209" s="129"/>
      <c r="B209" s="126"/>
      <c r="C209" s="1">
        <v>7</v>
      </c>
      <c r="D209" s="5" t="s">
        <v>252</v>
      </c>
      <c r="E209" s="5">
        <v>70265382.362299994</v>
      </c>
      <c r="F209" s="5">
        <v>16064122.901900001</v>
      </c>
      <c r="G209" s="5">
        <v>0</v>
      </c>
      <c r="H209" s="5">
        <v>5251293.5697999997</v>
      </c>
      <c r="I209" s="5">
        <v>28477993.0097</v>
      </c>
      <c r="J209" s="6">
        <f t="shared" si="6"/>
        <v>120058791.84370001</v>
      </c>
      <c r="K209" s="11"/>
      <c r="L209" s="131"/>
      <c r="M209" s="126"/>
      <c r="N209" s="12">
        <v>4</v>
      </c>
      <c r="O209" s="5" t="s">
        <v>856</v>
      </c>
      <c r="P209" s="5">
        <v>53450757.460500002</v>
      </c>
      <c r="Q209" s="5">
        <v>12219951.107899999</v>
      </c>
      <c r="R209" s="5">
        <v>-2620951.4900000002</v>
      </c>
      <c r="S209" s="5">
        <v>3994650.1324</v>
      </c>
      <c r="T209" s="5">
        <v>22029740.466499999</v>
      </c>
      <c r="U209" s="7">
        <f t="shared" si="7"/>
        <v>89074147.677300006</v>
      </c>
    </row>
    <row r="210" spans="1:21" ht="24.95" customHeight="1">
      <c r="A210" s="129"/>
      <c r="B210" s="126"/>
      <c r="C210" s="1">
        <v>8</v>
      </c>
      <c r="D210" s="5" t="s">
        <v>253</v>
      </c>
      <c r="E210" s="5">
        <v>66085620.080600001</v>
      </c>
      <c r="F210" s="5">
        <v>15108542.6042</v>
      </c>
      <c r="G210" s="5">
        <v>0</v>
      </c>
      <c r="H210" s="5">
        <v>4938918.4277999997</v>
      </c>
      <c r="I210" s="5">
        <v>27284992.9135</v>
      </c>
      <c r="J210" s="6">
        <f t="shared" si="6"/>
        <v>113418074.02609999</v>
      </c>
      <c r="K210" s="11"/>
      <c r="L210" s="131"/>
      <c r="M210" s="126"/>
      <c r="N210" s="12">
        <v>5</v>
      </c>
      <c r="O210" s="5" t="s">
        <v>624</v>
      </c>
      <c r="P210" s="5">
        <v>56009925.0942</v>
      </c>
      <c r="Q210" s="5">
        <v>12805029.876599999</v>
      </c>
      <c r="R210" s="5">
        <v>-2620951.4900000002</v>
      </c>
      <c r="S210" s="5">
        <v>4185909.8977000001</v>
      </c>
      <c r="T210" s="5">
        <v>24814200.312199999</v>
      </c>
      <c r="U210" s="7">
        <f t="shared" si="7"/>
        <v>95194113.690699995</v>
      </c>
    </row>
    <row r="211" spans="1:21" ht="24.95" customHeight="1">
      <c r="A211" s="129"/>
      <c r="B211" s="126"/>
      <c r="C211" s="1">
        <v>9</v>
      </c>
      <c r="D211" s="5" t="s">
        <v>254</v>
      </c>
      <c r="E211" s="5">
        <v>62181698.405299999</v>
      </c>
      <c r="F211" s="5">
        <v>14216025.186899999</v>
      </c>
      <c r="G211" s="5">
        <v>0</v>
      </c>
      <c r="H211" s="5">
        <v>4647158.2736999998</v>
      </c>
      <c r="I211" s="5">
        <v>26240615.152800001</v>
      </c>
      <c r="J211" s="6">
        <f t="shared" si="6"/>
        <v>107285497.0187</v>
      </c>
      <c r="K211" s="11"/>
      <c r="L211" s="131"/>
      <c r="M211" s="126"/>
      <c r="N211" s="12">
        <v>6</v>
      </c>
      <c r="O211" s="5" t="s">
        <v>625</v>
      </c>
      <c r="P211" s="5">
        <v>86074083.429700002</v>
      </c>
      <c r="Q211" s="5">
        <v>19678319.656100001</v>
      </c>
      <c r="R211" s="5">
        <v>-2620951.4900000002</v>
      </c>
      <c r="S211" s="5">
        <v>6432759.1431999998</v>
      </c>
      <c r="T211" s="5">
        <v>37366897.141800001</v>
      </c>
      <c r="U211" s="7">
        <f t="shared" si="7"/>
        <v>146931107.88080001</v>
      </c>
    </row>
    <row r="212" spans="1:21" ht="24.95" customHeight="1">
      <c r="A212" s="129"/>
      <c r="B212" s="126"/>
      <c r="C212" s="1">
        <v>10</v>
      </c>
      <c r="D212" s="5" t="s">
        <v>255</v>
      </c>
      <c r="E212" s="5">
        <v>69533017.496299997</v>
      </c>
      <c r="F212" s="5">
        <v>15896689.1127</v>
      </c>
      <c r="G212" s="5">
        <v>0</v>
      </c>
      <c r="H212" s="5">
        <v>5196560.1750999996</v>
      </c>
      <c r="I212" s="5">
        <v>30973251.008900002</v>
      </c>
      <c r="J212" s="6">
        <f t="shared" si="6"/>
        <v>121599517.793</v>
      </c>
      <c r="K212" s="11"/>
      <c r="L212" s="131"/>
      <c r="M212" s="126"/>
      <c r="N212" s="12">
        <v>7</v>
      </c>
      <c r="O212" s="5" t="s">
        <v>626</v>
      </c>
      <c r="P212" s="5">
        <v>60620390.6598</v>
      </c>
      <c r="Q212" s="5">
        <v>13859077.8728</v>
      </c>
      <c r="R212" s="5">
        <v>-2620951.4900000002</v>
      </c>
      <c r="S212" s="5">
        <v>4530473.7122</v>
      </c>
      <c r="T212" s="5">
        <v>24669032.992899999</v>
      </c>
      <c r="U212" s="7">
        <f t="shared" si="7"/>
        <v>101058023.74770001</v>
      </c>
    </row>
    <row r="213" spans="1:21" ht="24.95" customHeight="1">
      <c r="A213" s="129"/>
      <c r="B213" s="126"/>
      <c r="C213" s="1">
        <v>11</v>
      </c>
      <c r="D213" s="5" t="s">
        <v>256</v>
      </c>
      <c r="E213" s="5">
        <v>58429165.538999997</v>
      </c>
      <c r="F213" s="5">
        <v>13358118.3894</v>
      </c>
      <c r="G213" s="5">
        <v>0</v>
      </c>
      <c r="H213" s="5">
        <v>4366712.1841000002</v>
      </c>
      <c r="I213" s="5">
        <v>23919297.394499999</v>
      </c>
      <c r="J213" s="6">
        <f t="shared" si="6"/>
        <v>100073293.507</v>
      </c>
      <c r="K213" s="11"/>
      <c r="L213" s="131"/>
      <c r="M213" s="126"/>
      <c r="N213" s="12">
        <v>8</v>
      </c>
      <c r="O213" s="5" t="s">
        <v>627</v>
      </c>
      <c r="P213" s="5">
        <v>61075321.224399999</v>
      </c>
      <c r="Q213" s="5">
        <v>13963084.4298</v>
      </c>
      <c r="R213" s="5">
        <v>-2620951.4900000002</v>
      </c>
      <c r="S213" s="5">
        <v>4564473.0141000003</v>
      </c>
      <c r="T213" s="5">
        <v>27348256.443999998</v>
      </c>
      <c r="U213" s="7">
        <f t="shared" si="7"/>
        <v>104330183.6223</v>
      </c>
    </row>
    <row r="214" spans="1:21" ht="24.95" customHeight="1">
      <c r="A214" s="129"/>
      <c r="B214" s="126"/>
      <c r="C214" s="1">
        <v>12</v>
      </c>
      <c r="D214" s="5" t="s">
        <v>257</v>
      </c>
      <c r="E214" s="5">
        <v>60260847.705899999</v>
      </c>
      <c r="F214" s="5">
        <v>13776878.900699999</v>
      </c>
      <c r="G214" s="5">
        <v>0</v>
      </c>
      <c r="H214" s="5">
        <v>4503603.2172999997</v>
      </c>
      <c r="I214" s="5">
        <v>26533441.9342</v>
      </c>
      <c r="J214" s="6">
        <f t="shared" si="6"/>
        <v>105074771.7581</v>
      </c>
      <c r="K214" s="11"/>
      <c r="L214" s="131"/>
      <c r="M214" s="126"/>
      <c r="N214" s="12">
        <v>9</v>
      </c>
      <c r="O214" s="5" t="s">
        <v>857</v>
      </c>
      <c r="P214" s="5">
        <v>73427449.591900006</v>
      </c>
      <c r="Q214" s="5">
        <v>16787037.0154</v>
      </c>
      <c r="R214" s="5">
        <v>-2620951.4900000002</v>
      </c>
      <c r="S214" s="5">
        <v>5487611.1240999997</v>
      </c>
      <c r="T214" s="5">
        <v>30590194.416099999</v>
      </c>
      <c r="U214" s="7">
        <f t="shared" si="7"/>
        <v>123671340.65750001</v>
      </c>
    </row>
    <row r="215" spans="1:21" ht="24.95" customHeight="1">
      <c r="A215" s="129"/>
      <c r="B215" s="126"/>
      <c r="C215" s="1">
        <v>13</v>
      </c>
      <c r="D215" s="5" t="s">
        <v>258</v>
      </c>
      <c r="E215" s="5">
        <v>55197636.009400003</v>
      </c>
      <c r="F215" s="5">
        <v>12619323.7543</v>
      </c>
      <c r="G215" s="5">
        <v>0</v>
      </c>
      <c r="H215" s="5">
        <v>4125203.3547999999</v>
      </c>
      <c r="I215" s="5">
        <v>25440524.028099999</v>
      </c>
      <c r="J215" s="6">
        <f t="shared" si="6"/>
        <v>97382687.146600008</v>
      </c>
      <c r="K215" s="11"/>
      <c r="L215" s="131"/>
      <c r="M215" s="126"/>
      <c r="N215" s="12">
        <v>10</v>
      </c>
      <c r="O215" s="5" t="s">
        <v>858</v>
      </c>
      <c r="P215" s="5">
        <v>79677793.534500003</v>
      </c>
      <c r="Q215" s="5">
        <v>18215995.2007</v>
      </c>
      <c r="R215" s="5">
        <v>-2620951.4900000002</v>
      </c>
      <c r="S215" s="5">
        <v>5954731.4877000004</v>
      </c>
      <c r="T215" s="5">
        <v>33821484.141599998</v>
      </c>
      <c r="U215" s="7">
        <f t="shared" si="7"/>
        <v>135049052.87450001</v>
      </c>
    </row>
    <row r="216" spans="1:21" ht="24.95" customHeight="1">
      <c r="A216" s="129"/>
      <c r="B216" s="126"/>
      <c r="C216" s="1">
        <v>14</v>
      </c>
      <c r="D216" s="5" t="s">
        <v>259</v>
      </c>
      <c r="E216" s="5">
        <v>54058635.555600002</v>
      </c>
      <c r="F216" s="5">
        <v>12358924.640799999</v>
      </c>
      <c r="G216" s="5">
        <v>0</v>
      </c>
      <c r="H216" s="5">
        <v>4040079.9901999999</v>
      </c>
      <c r="I216" s="5">
        <v>24607185.452599999</v>
      </c>
      <c r="J216" s="6">
        <f t="shared" si="6"/>
        <v>95064825.639200002</v>
      </c>
      <c r="K216" s="11"/>
      <c r="L216" s="131"/>
      <c r="M216" s="126"/>
      <c r="N216" s="12">
        <v>11</v>
      </c>
      <c r="O216" s="5" t="s">
        <v>859</v>
      </c>
      <c r="P216" s="5">
        <v>60965406.111100003</v>
      </c>
      <c r="Q216" s="5">
        <v>13937955.556600001</v>
      </c>
      <c r="R216" s="5">
        <v>-2620951.4900000002</v>
      </c>
      <c r="S216" s="5">
        <v>4556258.4922000002</v>
      </c>
      <c r="T216" s="5">
        <v>26139057.419500001</v>
      </c>
      <c r="U216" s="7">
        <f t="shared" si="7"/>
        <v>102977726.08940002</v>
      </c>
    </row>
    <row r="217" spans="1:21" ht="24.95" customHeight="1">
      <c r="A217" s="129"/>
      <c r="B217" s="126"/>
      <c r="C217" s="1">
        <v>15</v>
      </c>
      <c r="D217" s="5" t="s">
        <v>260</v>
      </c>
      <c r="E217" s="5">
        <v>58659854.752800003</v>
      </c>
      <c r="F217" s="5">
        <v>13410858.725500001</v>
      </c>
      <c r="G217" s="5">
        <v>0</v>
      </c>
      <c r="H217" s="5">
        <v>4383952.7761000004</v>
      </c>
      <c r="I217" s="5">
        <v>26549187.745700002</v>
      </c>
      <c r="J217" s="6">
        <f t="shared" si="6"/>
        <v>103003854.0001</v>
      </c>
      <c r="K217" s="11"/>
      <c r="L217" s="131"/>
      <c r="M217" s="126"/>
      <c r="N217" s="12">
        <v>12</v>
      </c>
      <c r="O217" s="5" t="s">
        <v>860</v>
      </c>
      <c r="P217" s="5">
        <v>63103191.505900003</v>
      </c>
      <c r="Q217" s="5">
        <v>14426697.6109</v>
      </c>
      <c r="R217" s="5">
        <v>-2620951.4900000002</v>
      </c>
      <c r="S217" s="5">
        <v>4716026.1945000002</v>
      </c>
      <c r="T217" s="5">
        <v>27152453.313700002</v>
      </c>
      <c r="U217" s="7">
        <f t="shared" si="7"/>
        <v>106777417.13500002</v>
      </c>
    </row>
    <row r="218" spans="1:21" ht="24.95" customHeight="1">
      <c r="A218" s="129"/>
      <c r="B218" s="126"/>
      <c r="C218" s="1">
        <v>16</v>
      </c>
      <c r="D218" s="5" t="s">
        <v>261</v>
      </c>
      <c r="E218" s="5">
        <v>48443806.521700002</v>
      </c>
      <c r="F218" s="5">
        <v>11075258.3368</v>
      </c>
      <c r="G218" s="5">
        <v>0</v>
      </c>
      <c r="H218" s="5">
        <v>3620454.9257999999</v>
      </c>
      <c r="I218" s="5">
        <v>21910630.280999999</v>
      </c>
      <c r="J218" s="6">
        <f t="shared" si="6"/>
        <v>85050150.065300003</v>
      </c>
      <c r="K218" s="11"/>
      <c r="L218" s="131"/>
      <c r="M218" s="126"/>
      <c r="N218" s="12">
        <v>13</v>
      </c>
      <c r="O218" s="5" t="s">
        <v>861</v>
      </c>
      <c r="P218" s="5">
        <v>58642830.214900002</v>
      </c>
      <c r="Q218" s="5">
        <v>13406966.563300001</v>
      </c>
      <c r="R218" s="5">
        <v>-2620951.4900000002</v>
      </c>
      <c r="S218" s="5">
        <v>4382680.4447999997</v>
      </c>
      <c r="T218" s="5">
        <v>25583309.5704</v>
      </c>
      <c r="U218" s="7">
        <f t="shared" si="7"/>
        <v>99394835.30340001</v>
      </c>
    </row>
    <row r="219" spans="1:21" ht="24.95" customHeight="1">
      <c r="A219" s="129"/>
      <c r="B219" s="126"/>
      <c r="C219" s="1">
        <v>17</v>
      </c>
      <c r="D219" s="5" t="s">
        <v>262</v>
      </c>
      <c r="E219" s="5">
        <v>61018719.393200003</v>
      </c>
      <c r="F219" s="5">
        <v>13950144.078</v>
      </c>
      <c r="G219" s="5">
        <v>0</v>
      </c>
      <c r="H219" s="5">
        <v>4560242.8680999996</v>
      </c>
      <c r="I219" s="5">
        <v>27811401.444699999</v>
      </c>
      <c r="J219" s="6">
        <f t="shared" si="6"/>
        <v>107340507.78400001</v>
      </c>
      <c r="K219" s="11"/>
      <c r="L219" s="131"/>
      <c r="M219" s="126"/>
      <c r="N219" s="12">
        <v>14</v>
      </c>
      <c r="O219" s="5" t="s">
        <v>628</v>
      </c>
      <c r="P219" s="5">
        <v>73340861.5722</v>
      </c>
      <c r="Q219" s="5">
        <v>16767241.199200001</v>
      </c>
      <c r="R219" s="5">
        <v>-2620951.4900000002</v>
      </c>
      <c r="S219" s="5">
        <v>5481139.9559000004</v>
      </c>
      <c r="T219" s="5">
        <v>30408154.710999999</v>
      </c>
      <c r="U219" s="7">
        <f t="shared" si="7"/>
        <v>123376445.9483</v>
      </c>
    </row>
    <row r="220" spans="1:21" ht="24.95" customHeight="1">
      <c r="A220" s="129"/>
      <c r="B220" s="126"/>
      <c r="C220" s="1">
        <v>18</v>
      </c>
      <c r="D220" s="5" t="s">
        <v>263</v>
      </c>
      <c r="E220" s="5">
        <v>64154863.966799997</v>
      </c>
      <c r="F220" s="5">
        <v>14667131.734999999</v>
      </c>
      <c r="G220" s="5">
        <v>0</v>
      </c>
      <c r="H220" s="5">
        <v>4794623.0888999999</v>
      </c>
      <c r="I220" s="5">
        <v>26195643.3028</v>
      </c>
      <c r="J220" s="6">
        <f t="shared" si="6"/>
        <v>109812262.09349999</v>
      </c>
      <c r="K220" s="11"/>
      <c r="L220" s="131"/>
      <c r="M220" s="126"/>
      <c r="N220" s="12">
        <v>15</v>
      </c>
      <c r="O220" s="5" t="s">
        <v>629</v>
      </c>
      <c r="P220" s="5">
        <v>48674018.617200002</v>
      </c>
      <c r="Q220" s="5">
        <v>11127889.593800001</v>
      </c>
      <c r="R220" s="5">
        <v>-2620951.4900000002</v>
      </c>
      <c r="S220" s="5">
        <v>3637659.8602</v>
      </c>
      <c r="T220" s="5">
        <v>21595427.940400001</v>
      </c>
      <c r="U220" s="7">
        <f t="shared" si="7"/>
        <v>82414044.521600008</v>
      </c>
    </row>
    <row r="221" spans="1:21" ht="24.95" customHeight="1">
      <c r="A221" s="129"/>
      <c r="B221" s="126"/>
      <c r="C221" s="1">
        <v>19</v>
      </c>
      <c r="D221" s="5" t="s">
        <v>264</v>
      </c>
      <c r="E221" s="5">
        <v>83784385.024299994</v>
      </c>
      <c r="F221" s="5">
        <v>19154847.138599999</v>
      </c>
      <c r="G221" s="5">
        <v>0</v>
      </c>
      <c r="H221" s="5">
        <v>6261638.1999000004</v>
      </c>
      <c r="I221" s="5">
        <v>36258632.814800002</v>
      </c>
      <c r="J221" s="6">
        <f t="shared" si="6"/>
        <v>145459503.1776</v>
      </c>
      <c r="K221" s="11"/>
      <c r="L221" s="131"/>
      <c r="M221" s="126"/>
      <c r="N221" s="12">
        <v>16</v>
      </c>
      <c r="O221" s="5" t="s">
        <v>630</v>
      </c>
      <c r="P221" s="5">
        <v>80444904.280399993</v>
      </c>
      <c r="Q221" s="5">
        <v>18391372.618299998</v>
      </c>
      <c r="R221" s="5">
        <v>-2620951.4900000002</v>
      </c>
      <c r="S221" s="5">
        <v>6012061.6207999997</v>
      </c>
      <c r="T221" s="5">
        <v>33428235.332400002</v>
      </c>
      <c r="U221" s="7">
        <f t="shared" si="7"/>
        <v>135655622.3619</v>
      </c>
    </row>
    <row r="222" spans="1:21" ht="24.95" customHeight="1">
      <c r="A222" s="129"/>
      <c r="B222" s="126"/>
      <c r="C222" s="1">
        <v>20</v>
      </c>
      <c r="D222" s="5" t="s">
        <v>265</v>
      </c>
      <c r="E222" s="5">
        <v>66417176.675800003</v>
      </c>
      <c r="F222" s="5">
        <v>15184343.3145</v>
      </c>
      <c r="G222" s="5">
        <v>0</v>
      </c>
      <c r="H222" s="5">
        <v>4963697.3581999997</v>
      </c>
      <c r="I222" s="5">
        <v>30172593.488200001</v>
      </c>
      <c r="J222" s="6">
        <f t="shared" si="6"/>
        <v>116737810.83669999</v>
      </c>
      <c r="K222" s="11"/>
      <c r="L222" s="131"/>
      <c r="M222" s="126"/>
      <c r="N222" s="12">
        <v>17</v>
      </c>
      <c r="O222" s="5" t="s">
        <v>631</v>
      </c>
      <c r="P222" s="5">
        <v>64816768.755000003</v>
      </c>
      <c r="Q222" s="5">
        <v>14818456.889799999</v>
      </c>
      <c r="R222" s="5">
        <v>-2620951.4900000002</v>
      </c>
      <c r="S222" s="5">
        <v>4844090.6394999996</v>
      </c>
      <c r="T222" s="5">
        <v>25568300.073899999</v>
      </c>
      <c r="U222" s="7">
        <f t="shared" si="7"/>
        <v>107426664.86820002</v>
      </c>
    </row>
    <row r="223" spans="1:21" ht="24.95" customHeight="1">
      <c r="A223" s="129"/>
      <c r="B223" s="126"/>
      <c r="C223" s="1">
        <v>21</v>
      </c>
      <c r="D223" s="5" t="s">
        <v>266</v>
      </c>
      <c r="E223" s="5">
        <v>52674719.234200001</v>
      </c>
      <c r="F223" s="5">
        <v>12042532.6833</v>
      </c>
      <c r="G223" s="5">
        <v>0</v>
      </c>
      <c r="H223" s="5">
        <v>3936652.8026999999</v>
      </c>
      <c r="I223" s="5">
        <v>24894574.831500001</v>
      </c>
      <c r="J223" s="6">
        <f t="shared" si="6"/>
        <v>93548479.551699996</v>
      </c>
      <c r="K223" s="11"/>
      <c r="L223" s="132"/>
      <c r="M223" s="127"/>
      <c r="N223" s="12">
        <v>18</v>
      </c>
      <c r="O223" s="5" t="s">
        <v>632</v>
      </c>
      <c r="P223" s="5">
        <v>76047242.5484</v>
      </c>
      <c r="Q223" s="5">
        <v>17385975.989500001</v>
      </c>
      <c r="R223" s="5">
        <v>-2620951.4900000002</v>
      </c>
      <c r="S223" s="5">
        <v>5683401.7317000004</v>
      </c>
      <c r="T223" s="5">
        <v>29758781.587299999</v>
      </c>
      <c r="U223" s="7">
        <f t="shared" si="7"/>
        <v>126254450.36690001</v>
      </c>
    </row>
    <row r="224" spans="1:21" ht="24.95" customHeight="1">
      <c r="A224" s="129"/>
      <c r="B224" s="126"/>
      <c r="C224" s="1">
        <v>22</v>
      </c>
      <c r="D224" s="5" t="s">
        <v>267</v>
      </c>
      <c r="E224" s="5">
        <v>61892093.722900003</v>
      </c>
      <c r="F224" s="5">
        <v>14149815.553400001</v>
      </c>
      <c r="G224" s="5">
        <v>0</v>
      </c>
      <c r="H224" s="5">
        <v>4625514.6255999999</v>
      </c>
      <c r="I224" s="5">
        <v>28920631.558400001</v>
      </c>
      <c r="J224" s="6">
        <f t="shared" si="6"/>
        <v>109588055.4603</v>
      </c>
      <c r="K224" s="11"/>
      <c r="L224" s="18"/>
      <c r="M224" s="113" t="s">
        <v>839</v>
      </c>
      <c r="N224" s="114"/>
      <c r="O224" s="115"/>
      <c r="P224" s="14">
        <v>1206131432.3924</v>
      </c>
      <c r="Q224" s="14">
        <v>275746646.70400006</v>
      </c>
      <c r="R224" s="14">
        <v>-47177126.820000023</v>
      </c>
      <c r="S224" s="14">
        <v>90140408.012500018</v>
      </c>
      <c r="T224" s="14">
        <v>507399208.01100004</v>
      </c>
      <c r="U224" s="7">
        <f t="shared" si="7"/>
        <v>2032240568.2999001</v>
      </c>
    </row>
    <row r="225" spans="1:21" ht="24.95" customHeight="1">
      <c r="A225" s="129"/>
      <c r="B225" s="126"/>
      <c r="C225" s="1">
        <v>23</v>
      </c>
      <c r="D225" s="5" t="s">
        <v>268</v>
      </c>
      <c r="E225" s="5">
        <v>76914076.150900006</v>
      </c>
      <c r="F225" s="5">
        <v>17584152.119199999</v>
      </c>
      <c r="G225" s="5">
        <v>0</v>
      </c>
      <c r="H225" s="5">
        <v>5748184.6671000002</v>
      </c>
      <c r="I225" s="5">
        <v>35261152.650799997</v>
      </c>
      <c r="J225" s="6">
        <f t="shared" si="6"/>
        <v>135507565.588</v>
      </c>
      <c r="K225" s="11"/>
      <c r="L225" s="130">
        <v>29</v>
      </c>
      <c r="M225" s="125" t="s">
        <v>52</v>
      </c>
      <c r="N225" s="12">
        <v>1</v>
      </c>
      <c r="O225" s="5" t="s">
        <v>633</v>
      </c>
      <c r="P225" s="5">
        <v>47525969.369199999</v>
      </c>
      <c r="Q225" s="5">
        <v>10865421.738399999</v>
      </c>
      <c r="R225" s="5">
        <v>-2734288.18</v>
      </c>
      <c r="S225" s="5">
        <v>3551860.2327000001</v>
      </c>
      <c r="T225" s="5">
        <v>21557755.215700001</v>
      </c>
      <c r="U225" s="7">
        <f t="shared" si="7"/>
        <v>80766718.375999987</v>
      </c>
    </row>
    <row r="226" spans="1:21" ht="24.95" customHeight="1">
      <c r="A226" s="129"/>
      <c r="B226" s="126"/>
      <c r="C226" s="1">
        <v>24</v>
      </c>
      <c r="D226" s="5" t="s">
        <v>269</v>
      </c>
      <c r="E226" s="5">
        <v>63295777.464400001</v>
      </c>
      <c r="F226" s="5">
        <v>14470726.753</v>
      </c>
      <c r="G226" s="5">
        <v>0</v>
      </c>
      <c r="H226" s="5">
        <v>4730419.1342000002</v>
      </c>
      <c r="I226" s="5">
        <v>25852350.6292</v>
      </c>
      <c r="J226" s="6">
        <f t="shared" si="6"/>
        <v>108349273.9808</v>
      </c>
      <c r="K226" s="11"/>
      <c r="L226" s="131"/>
      <c r="M226" s="126"/>
      <c r="N226" s="12">
        <v>2</v>
      </c>
      <c r="O226" s="5" t="s">
        <v>634</v>
      </c>
      <c r="P226" s="5">
        <v>47659286.2905</v>
      </c>
      <c r="Q226" s="5">
        <v>10895900.7501</v>
      </c>
      <c r="R226" s="5">
        <v>-2734288.18</v>
      </c>
      <c r="S226" s="5">
        <v>3561823.6921999999</v>
      </c>
      <c r="T226" s="5">
        <v>21129899.605099998</v>
      </c>
      <c r="U226" s="7">
        <f t="shared" si="7"/>
        <v>80512622.157900006</v>
      </c>
    </row>
    <row r="227" spans="1:21" ht="24.95" customHeight="1">
      <c r="A227" s="129"/>
      <c r="B227" s="127"/>
      <c r="C227" s="1">
        <v>25</v>
      </c>
      <c r="D227" s="5" t="s">
        <v>270</v>
      </c>
      <c r="E227" s="5">
        <v>60785627.282600001</v>
      </c>
      <c r="F227" s="5">
        <v>13896854.389799999</v>
      </c>
      <c r="G227" s="5">
        <v>0</v>
      </c>
      <c r="H227" s="5">
        <v>4542822.6952999998</v>
      </c>
      <c r="I227" s="5">
        <v>24684498.519699998</v>
      </c>
      <c r="J227" s="6">
        <f t="shared" si="6"/>
        <v>103909802.8874</v>
      </c>
      <c r="K227" s="11"/>
      <c r="L227" s="131"/>
      <c r="M227" s="126"/>
      <c r="N227" s="12">
        <v>3</v>
      </c>
      <c r="O227" s="5" t="s">
        <v>862</v>
      </c>
      <c r="P227" s="5">
        <v>59375465.1985</v>
      </c>
      <c r="Q227" s="5">
        <v>13574462.106899999</v>
      </c>
      <c r="R227" s="5">
        <v>-2734288.18</v>
      </c>
      <c r="S227" s="5">
        <v>4437434.0268000001</v>
      </c>
      <c r="T227" s="5">
        <v>25760131.0471</v>
      </c>
      <c r="U227" s="7">
        <f t="shared" si="7"/>
        <v>100413204.19929999</v>
      </c>
    </row>
    <row r="228" spans="1:21" ht="24.95" customHeight="1">
      <c r="A228" s="1"/>
      <c r="B228" s="113" t="s">
        <v>821</v>
      </c>
      <c r="C228" s="114"/>
      <c r="D228" s="115"/>
      <c r="E228" s="14">
        <v>1556614519.7455003</v>
      </c>
      <c r="F228" s="14">
        <v>355874345.4508</v>
      </c>
      <c r="G228" s="14">
        <v>0</v>
      </c>
      <c r="H228" s="14">
        <v>116333812.51839998</v>
      </c>
      <c r="I228" s="14">
        <v>684024571.98130023</v>
      </c>
      <c r="J228" s="7">
        <f t="shared" si="6"/>
        <v>2712847249.6960006</v>
      </c>
      <c r="K228" s="11"/>
      <c r="L228" s="131"/>
      <c r="M228" s="126"/>
      <c r="N228" s="12">
        <v>4</v>
      </c>
      <c r="O228" s="5" t="s">
        <v>863</v>
      </c>
      <c r="P228" s="5">
        <v>52486598.846199997</v>
      </c>
      <c r="Q228" s="5">
        <v>11999524.463099999</v>
      </c>
      <c r="R228" s="5">
        <v>-2734288.18</v>
      </c>
      <c r="S228" s="5">
        <v>3922593.5981000001</v>
      </c>
      <c r="T228" s="5">
        <v>21537874.712699998</v>
      </c>
      <c r="U228" s="7">
        <f t="shared" si="7"/>
        <v>87212303.440099999</v>
      </c>
    </row>
    <row r="229" spans="1:21" ht="24.95" customHeight="1">
      <c r="A229" s="129">
        <v>11</v>
      </c>
      <c r="B229" s="125" t="s">
        <v>34</v>
      </c>
      <c r="C229" s="1">
        <v>1</v>
      </c>
      <c r="D229" s="5" t="s">
        <v>271</v>
      </c>
      <c r="E229" s="5">
        <v>69026150.704999998</v>
      </c>
      <c r="F229" s="5">
        <v>15780808.8576</v>
      </c>
      <c r="G229" s="5">
        <v>-3056540.7769999998</v>
      </c>
      <c r="H229" s="5">
        <v>5158679.4117000001</v>
      </c>
      <c r="I229" s="5">
        <v>26674917.419300001</v>
      </c>
      <c r="J229" s="6">
        <f t="shared" si="6"/>
        <v>113584015.61660001</v>
      </c>
      <c r="K229" s="11"/>
      <c r="L229" s="131"/>
      <c r="M229" s="126"/>
      <c r="N229" s="12">
        <v>5</v>
      </c>
      <c r="O229" s="5" t="s">
        <v>864</v>
      </c>
      <c r="P229" s="5">
        <v>49668790.931999996</v>
      </c>
      <c r="Q229" s="5">
        <v>11355315.165100001</v>
      </c>
      <c r="R229" s="5">
        <v>-2734288.18</v>
      </c>
      <c r="S229" s="5">
        <v>3712004.3138000001</v>
      </c>
      <c r="T229" s="5">
        <v>21250655.252700001</v>
      </c>
      <c r="U229" s="7">
        <f t="shared" si="7"/>
        <v>83252477.483599991</v>
      </c>
    </row>
    <row r="230" spans="1:21" ht="24.95" customHeight="1">
      <c r="A230" s="129"/>
      <c r="B230" s="126"/>
      <c r="C230" s="1">
        <v>2</v>
      </c>
      <c r="D230" s="5" t="s">
        <v>272</v>
      </c>
      <c r="E230" s="5">
        <v>64815447.050800003</v>
      </c>
      <c r="F230" s="5">
        <v>14818154.720899999</v>
      </c>
      <c r="G230" s="5">
        <v>-3014433.7404999998</v>
      </c>
      <c r="H230" s="5">
        <v>4843991.8617000002</v>
      </c>
      <c r="I230" s="5">
        <v>26951771.830800001</v>
      </c>
      <c r="J230" s="6">
        <f t="shared" si="6"/>
        <v>108414931.72369999</v>
      </c>
      <c r="K230" s="11"/>
      <c r="L230" s="131"/>
      <c r="M230" s="126"/>
      <c r="N230" s="12">
        <v>6</v>
      </c>
      <c r="O230" s="5" t="s">
        <v>635</v>
      </c>
      <c r="P230" s="5">
        <v>56570313.283500001</v>
      </c>
      <c r="Q230" s="5">
        <v>12933146.2326</v>
      </c>
      <c r="R230" s="5">
        <v>-2734288.18</v>
      </c>
      <c r="S230" s="5">
        <v>4227790.5904999999</v>
      </c>
      <c r="T230" s="5">
        <v>25135169.595199998</v>
      </c>
      <c r="U230" s="7">
        <f t="shared" si="7"/>
        <v>96132131.521800011</v>
      </c>
    </row>
    <row r="231" spans="1:21" ht="24.95" customHeight="1">
      <c r="A231" s="129"/>
      <c r="B231" s="126"/>
      <c r="C231" s="1">
        <v>3</v>
      </c>
      <c r="D231" s="5" t="s">
        <v>849</v>
      </c>
      <c r="E231" s="5">
        <v>65373418.174800001</v>
      </c>
      <c r="F231" s="5">
        <v>14945718.4857</v>
      </c>
      <c r="G231" s="5">
        <v>-3020013.4517000001</v>
      </c>
      <c r="H231" s="5">
        <v>4885691.9148000004</v>
      </c>
      <c r="I231" s="5">
        <v>26977882.6908</v>
      </c>
      <c r="J231" s="6">
        <f t="shared" si="6"/>
        <v>109162697.8144</v>
      </c>
      <c r="K231" s="11"/>
      <c r="L231" s="131"/>
      <c r="M231" s="126"/>
      <c r="N231" s="12">
        <v>7</v>
      </c>
      <c r="O231" s="5" t="s">
        <v>636</v>
      </c>
      <c r="P231" s="5">
        <v>47414327.551100001</v>
      </c>
      <c r="Q231" s="5">
        <v>10839898.104599999</v>
      </c>
      <c r="R231" s="5">
        <v>-2734288.18</v>
      </c>
      <c r="S231" s="5">
        <v>3543516.6652000002</v>
      </c>
      <c r="T231" s="5">
        <v>21990141.995099999</v>
      </c>
      <c r="U231" s="7">
        <f t="shared" si="7"/>
        <v>81053596.136000007</v>
      </c>
    </row>
    <row r="232" spans="1:21" ht="24.95" customHeight="1">
      <c r="A232" s="129"/>
      <c r="B232" s="126"/>
      <c r="C232" s="1">
        <v>4</v>
      </c>
      <c r="D232" s="5" t="s">
        <v>34</v>
      </c>
      <c r="E232" s="5">
        <v>63038242.224100001</v>
      </c>
      <c r="F232" s="5">
        <v>14411848.8587</v>
      </c>
      <c r="G232" s="5">
        <v>-2996661.6921999999</v>
      </c>
      <c r="H232" s="5">
        <v>4711172.2005000003</v>
      </c>
      <c r="I232" s="5">
        <v>25265384.095699999</v>
      </c>
      <c r="J232" s="6">
        <f t="shared" si="6"/>
        <v>104429985.68679999</v>
      </c>
      <c r="K232" s="11"/>
      <c r="L232" s="131"/>
      <c r="M232" s="126"/>
      <c r="N232" s="12">
        <v>8</v>
      </c>
      <c r="O232" s="5" t="s">
        <v>637</v>
      </c>
      <c r="P232" s="5">
        <v>49242213.320799999</v>
      </c>
      <c r="Q232" s="5">
        <v>11257790.6809</v>
      </c>
      <c r="R232" s="5">
        <v>-2734288.18</v>
      </c>
      <c r="S232" s="5">
        <v>3680123.9739999999</v>
      </c>
      <c r="T232" s="5">
        <v>21548579.598900001</v>
      </c>
      <c r="U232" s="7">
        <f t="shared" si="7"/>
        <v>82994419.394600004</v>
      </c>
    </row>
    <row r="233" spans="1:21" ht="24.95" customHeight="1">
      <c r="A233" s="129"/>
      <c r="B233" s="126"/>
      <c r="C233" s="1">
        <v>5</v>
      </c>
      <c r="D233" s="5" t="s">
        <v>273</v>
      </c>
      <c r="E233" s="5">
        <v>62833679.657899998</v>
      </c>
      <c r="F233" s="5">
        <v>14365081.615800001</v>
      </c>
      <c r="G233" s="5">
        <v>-2994616.0666</v>
      </c>
      <c r="H233" s="5">
        <v>4695884.1874000002</v>
      </c>
      <c r="I233" s="5">
        <v>26329189.2425</v>
      </c>
      <c r="J233" s="6">
        <f t="shared" si="6"/>
        <v>105229218.63699999</v>
      </c>
      <c r="K233" s="11"/>
      <c r="L233" s="131"/>
      <c r="M233" s="126"/>
      <c r="N233" s="12">
        <v>9</v>
      </c>
      <c r="O233" s="5" t="s">
        <v>638</v>
      </c>
      <c r="P233" s="5">
        <v>48432160.1316</v>
      </c>
      <c r="Q233" s="5">
        <v>11072595.730599999</v>
      </c>
      <c r="R233" s="5">
        <v>-2734288.18</v>
      </c>
      <c r="S233" s="5">
        <v>3619584.5310999998</v>
      </c>
      <c r="T233" s="5">
        <v>21457956.223700002</v>
      </c>
      <c r="U233" s="7">
        <f t="shared" si="7"/>
        <v>81848008.437000006</v>
      </c>
    </row>
    <row r="234" spans="1:21" ht="24.95" customHeight="1">
      <c r="A234" s="129"/>
      <c r="B234" s="126"/>
      <c r="C234" s="1">
        <v>6</v>
      </c>
      <c r="D234" s="5" t="s">
        <v>274</v>
      </c>
      <c r="E234" s="5">
        <v>65308822.447300002</v>
      </c>
      <c r="F234" s="5">
        <v>14930950.5634</v>
      </c>
      <c r="G234" s="5">
        <v>-3019367.4945</v>
      </c>
      <c r="H234" s="5">
        <v>4880864.3437000001</v>
      </c>
      <c r="I234" s="5">
        <v>25626065.1294</v>
      </c>
      <c r="J234" s="6">
        <f t="shared" si="6"/>
        <v>107727334.98930001</v>
      </c>
      <c r="K234" s="11"/>
      <c r="L234" s="131"/>
      <c r="M234" s="126"/>
      <c r="N234" s="12">
        <v>10</v>
      </c>
      <c r="O234" s="5" t="s">
        <v>639</v>
      </c>
      <c r="P234" s="5">
        <v>54980072.297700003</v>
      </c>
      <c r="Q234" s="5">
        <v>12569584.18</v>
      </c>
      <c r="R234" s="5">
        <v>-2734288.18</v>
      </c>
      <c r="S234" s="5">
        <v>4108943.6990999999</v>
      </c>
      <c r="T234" s="5">
        <v>24754721.3378</v>
      </c>
      <c r="U234" s="7">
        <f t="shared" si="7"/>
        <v>93679033.334599987</v>
      </c>
    </row>
    <row r="235" spans="1:21" ht="24.95" customHeight="1">
      <c r="A235" s="129"/>
      <c r="B235" s="126"/>
      <c r="C235" s="1">
        <v>7</v>
      </c>
      <c r="D235" s="5" t="s">
        <v>275</v>
      </c>
      <c r="E235" s="5">
        <v>76308383.817200005</v>
      </c>
      <c r="F235" s="5">
        <v>17445678.296599999</v>
      </c>
      <c r="G235" s="5">
        <v>-3129363.1082000001</v>
      </c>
      <c r="H235" s="5">
        <v>5702918.1623999998</v>
      </c>
      <c r="I235" s="5">
        <v>30236472.708099999</v>
      </c>
      <c r="J235" s="6">
        <f t="shared" si="6"/>
        <v>126564089.8761</v>
      </c>
      <c r="K235" s="11"/>
      <c r="L235" s="131"/>
      <c r="M235" s="126"/>
      <c r="N235" s="12">
        <v>11</v>
      </c>
      <c r="O235" s="5" t="s">
        <v>640</v>
      </c>
      <c r="P235" s="5">
        <v>58214583.854500003</v>
      </c>
      <c r="Q235" s="5">
        <v>13309060.568399999</v>
      </c>
      <c r="R235" s="5">
        <v>-2734288.18</v>
      </c>
      <c r="S235" s="5">
        <v>4350675.3907000003</v>
      </c>
      <c r="T235" s="5">
        <v>26715188.143599998</v>
      </c>
      <c r="U235" s="7">
        <f t="shared" si="7"/>
        <v>99855219.777199998</v>
      </c>
    </row>
    <row r="236" spans="1:21" ht="24.95" customHeight="1">
      <c r="A236" s="129"/>
      <c r="B236" s="126"/>
      <c r="C236" s="1">
        <v>8</v>
      </c>
      <c r="D236" s="5" t="s">
        <v>276</v>
      </c>
      <c r="E236" s="5">
        <v>67591933.328199998</v>
      </c>
      <c r="F236" s="5">
        <v>15452917.0362</v>
      </c>
      <c r="G236" s="5">
        <v>-3042198.6033000001</v>
      </c>
      <c r="H236" s="5">
        <v>5051492.9674000004</v>
      </c>
      <c r="I236" s="5">
        <v>26636685.682799999</v>
      </c>
      <c r="J236" s="6">
        <f t="shared" si="6"/>
        <v>111690830.41129999</v>
      </c>
      <c r="K236" s="11"/>
      <c r="L236" s="131"/>
      <c r="M236" s="126"/>
      <c r="N236" s="12">
        <v>12</v>
      </c>
      <c r="O236" s="5" t="s">
        <v>641</v>
      </c>
      <c r="P236" s="5">
        <v>67282643.552699998</v>
      </c>
      <c r="Q236" s="5">
        <v>15382206.9824</v>
      </c>
      <c r="R236" s="5">
        <v>-2734288.18</v>
      </c>
      <c r="S236" s="5">
        <v>5028378.1511000004</v>
      </c>
      <c r="T236" s="5">
        <v>27895161.1296</v>
      </c>
      <c r="U236" s="7">
        <f t="shared" si="7"/>
        <v>112854101.63579999</v>
      </c>
    </row>
    <row r="237" spans="1:21" ht="24.95" customHeight="1">
      <c r="A237" s="129"/>
      <c r="B237" s="126"/>
      <c r="C237" s="1">
        <v>9</v>
      </c>
      <c r="D237" s="5" t="s">
        <v>277</v>
      </c>
      <c r="E237" s="5">
        <v>61154505.823799998</v>
      </c>
      <c r="F237" s="5">
        <v>13981187.670600001</v>
      </c>
      <c r="G237" s="5">
        <v>-2977824.3281999999</v>
      </c>
      <c r="H237" s="5">
        <v>4570390.8866999997</v>
      </c>
      <c r="I237" s="5">
        <v>24930190.886300001</v>
      </c>
      <c r="J237" s="6">
        <f t="shared" si="6"/>
        <v>101658450.9392</v>
      </c>
      <c r="K237" s="11"/>
      <c r="L237" s="131"/>
      <c r="M237" s="126"/>
      <c r="N237" s="12">
        <v>13</v>
      </c>
      <c r="O237" s="5" t="s">
        <v>642</v>
      </c>
      <c r="P237" s="5">
        <v>62717128.732000001</v>
      </c>
      <c r="Q237" s="5">
        <v>14338435.658199999</v>
      </c>
      <c r="R237" s="5">
        <v>-2734288.18</v>
      </c>
      <c r="S237" s="5">
        <v>4687173.7369999997</v>
      </c>
      <c r="T237" s="5">
        <v>25947155.037900001</v>
      </c>
      <c r="U237" s="7">
        <f t="shared" si="7"/>
        <v>104955604.9851</v>
      </c>
    </row>
    <row r="238" spans="1:21" ht="24.95" customHeight="1">
      <c r="A238" s="129"/>
      <c r="B238" s="126"/>
      <c r="C238" s="1">
        <v>10</v>
      </c>
      <c r="D238" s="5" t="s">
        <v>278</v>
      </c>
      <c r="E238" s="5">
        <v>84943344.040900007</v>
      </c>
      <c r="F238" s="5">
        <v>19419809.193300001</v>
      </c>
      <c r="G238" s="5">
        <v>-3215712.7104000002</v>
      </c>
      <c r="H238" s="5">
        <v>6348253.1705999998</v>
      </c>
      <c r="I238" s="5">
        <v>31339132.627099998</v>
      </c>
      <c r="J238" s="6">
        <f t="shared" si="6"/>
        <v>138834826.3215</v>
      </c>
      <c r="K238" s="11"/>
      <c r="L238" s="131"/>
      <c r="M238" s="126"/>
      <c r="N238" s="12">
        <v>14</v>
      </c>
      <c r="O238" s="5" t="s">
        <v>643</v>
      </c>
      <c r="P238" s="5">
        <v>54669911.884499997</v>
      </c>
      <c r="Q238" s="5">
        <v>12498675.080399999</v>
      </c>
      <c r="R238" s="5">
        <v>-2734288.18</v>
      </c>
      <c r="S238" s="5">
        <v>4085763.8155999999</v>
      </c>
      <c r="T238" s="5">
        <v>24907478.364799999</v>
      </c>
      <c r="U238" s="7">
        <f t="shared" si="7"/>
        <v>93427540.965299994</v>
      </c>
    </row>
    <row r="239" spans="1:21" ht="24.95" customHeight="1">
      <c r="A239" s="129"/>
      <c r="B239" s="126"/>
      <c r="C239" s="1">
        <v>11</v>
      </c>
      <c r="D239" s="5" t="s">
        <v>279</v>
      </c>
      <c r="E239" s="5">
        <v>65897777.884400003</v>
      </c>
      <c r="F239" s="5">
        <v>15065597.9845</v>
      </c>
      <c r="G239" s="5">
        <v>-3025257.0488</v>
      </c>
      <c r="H239" s="5">
        <v>4924880.0140000004</v>
      </c>
      <c r="I239" s="5">
        <v>26499504.5484</v>
      </c>
      <c r="J239" s="6">
        <f t="shared" si="6"/>
        <v>109362503.38249999</v>
      </c>
      <c r="K239" s="11"/>
      <c r="L239" s="131"/>
      <c r="M239" s="126"/>
      <c r="N239" s="12">
        <v>15</v>
      </c>
      <c r="O239" s="5" t="s">
        <v>644</v>
      </c>
      <c r="P239" s="5">
        <v>42960778.804300003</v>
      </c>
      <c r="Q239" s="5">
        <v>9821724.5459000003</v>
      </c>
      <c r="R239" s="5">
        <v>-2734288.18</v>
      </c>
      <c r="S239" s="5">
        <v>3210680.0518999998</v>
      </c>
      <c r="T239" s="5">
        <v>19340937.537099998</v>
      </c>
      <c r="U239" s="7">
        <f t="shared" si="7"/>
        <v>72599832.759200007</v>
      </c>
    </row>
    <row r="240" spans="1:21" ht="24.95" customHeight="1">
      <c r="A240" s="129"/>
      <c r="B240" s="126"/>
      <c r="C240" s="1">
        <v>12</v>
      </c>
      <c r="D240" s="5" t="s">
        <v>280</v>
      </c>
      <c r="E240" s="5">
        <v>72713135.941400006</v>
      </c>
      <c r="F240" s="5">
        <v>16623730.108200001</v>
      </c>
      <c r="G240" s="5">
        <v>-3093410.6294</v>
      </c>
      <c r="H240" s="5">
        <v>5434226.7895</v>
      </c>
      <c r="I240" s="5">
        <v>29201836.960200001</v>
      </c>
      <c r="J240" s="6">
        <f t="shared" si="6"/>
        <v>120879519.1699</v>
      </c>
      <c r="K240" s="11"/>
      <c r="L240" s="131"/>
      <c r="M240" s="126"/>
      <c r="N240" s="12">
        <v>16</v>
      </c>
      <c r="O240" s="5" t="s">
        <v>539</v>
      </c>
      <c r="P240" s="5">
        <v>55359029.386200003</v>
      </c>
      <c r="Q240" s="5">
        <v>12656221.625700001</v>
      </c>
      <c r="R240" s="5">
        <v>-2734288.18</v>
      </c>
      <c r="S240" s="5">
        <v>4137265.1123000002</v>
      </c>
      <c r="T240" s="5">
        <v>22721755.831799999</v>
      </c>
      <c r="U240" s="7">
        <f t="shared" si="7"/>
        <v>92139983.776000008</v>
      </c>
    </row>
    <row r="241" spans="1:21" ht="24.95" customHeight="1">
      <c r="A241" s="129"/>
      <c r="B241" s="127"/>
      <c r="C241" s="1">
        <v>13</v>
      </c>
      <c r="D241" s="5" t="s">
        <v>281</v>
      </c>
      <c r="E241" s="5">
        <v>79638925.786899999</v>
      </c>
      <c r="F241" s="5">
        <v>18207109.227899998</v>
      </c>
      <c r="G241" s="5">
        <v>-3162668.5279000001</v>
      </c>
      <c r="H241" s="5">
        <v>5951826.7008999996</v>
      </c>
      <c r="I241" s="5">
        <v>31495231.390999999</v>
      </c>
      <c r="J241" s="6">
        <f t="shared" si="6"/>
        <v>132130424.57880001</v>
      </c>
      <c r="K241" s="11"/>
      <c r="L241" s="131"/>
      <c r="M241" s="126"/>
      <c r="N241" s="12">
        <v>17</v>
      </c>
      <c r="O241" s="5" t="s">
        <v>645</v>
      </c>
      <c r="P241" s="5">
        <v>48806553.372000001</v>
      </c>
      <c r="Q241" s="5">
        <v>11158189.786</v>
      </c>
      <c r="R241" s="5">
        <v>-2734288.18</v>
      </c>
      <c r="S241" s="5">
        <v>3647564.8643999998</v>
      </c>
      <c r="T241" s="5">
        <v>20756418.0196</v>
      </c>
      <c r="U241" s="7">
        <f t="shared" si="7"/>
        <v>81634437.862000003</v>
      </c>
    </row>
    <row r="242" spans="1:21" ht="24.95" customHeight="1">
      <c r="A242" s="1"/>
      <c r="B242" s="113" t="s">
        <v>822</v>
      </c>
      <c r="C242" s="114"/>
      <c r="D242" s="115"/>
      <c r="E242" s="14">
        <v>898643766.88270009</v>
      </c>
      <c r="F242" s="14">
        <v>205448592.61940002</v>
      </c>
      <c r="G242" s="14">
        <v>-39748068.178700007</v>
      </c>
      <c r="H242" s="14">
        <v>67160272.611299992</v>
      </c>
      <c r="I242" s="14">
        <v>358164265.21239996</v>
      </c>
      <c r="J242" s="7">
        <f t="shared" si="6"/>
        <v>1489668829.1471</v>
      </c>
      <c r="K242" s="11"/>
      <c r="L242" s="131"/>
      <c r="M242" s="126"/>
      <c r="N242" s="12">
        <v>18</v>
      </c>
      <c r="O242" s="5" t="s">
        <v>865</v>
      </c>
      <c r="P242" s="5">
        <v>50881360.273900002</v>
      </c>
      <c r="Q242" s="5">
        <v>11632533.6514</v>
      </c>
      <c r="R242" s="5">
        <v>-2734288.18</v>
      </c>
      <c r="S242" s="5">
        <v>3802625.86</v>
      </c>
      <c r="T242" s="5">
        <v>23278976.310699999</v>
      </c>
      <c r="U242" s="7">
        <f t="shared" si="7"/>
        <v>86861207.916000009</v>
      </c>
    </row>
    <row r="243" spans="1:21" ht="24.95" customHeight="1">
      <c r="A243" s="125" t="s">
        <v>35</v>
      </c>
      <c r="B243" s="125" t="s">
        <v>35</v>
      </c>
      <c r="C243" s="1">
        <v>1</v>
      </c>
      <c r="D243" s="5" t="s">
        <v>282</v>
      </c>
      <c r="E243" s="5">
        <v>82682130.309</v>
      </c>
      <c r="F243" s="5">
        <v>18902848.8627</v>
      </c>
      <c r="G243" s="5">
        <v>0</v>
      </c>
      <c r="H243" s="5">
        <v>6179261.0334000001</v>
      </c>
      <c r="I243" s="5">
        <v>35338354.332800001</v>
      </c>
      <c r="J243" s="6">
        <f t="shared" si="6"/>
        <v>143102594.5379</v>
      </c>
      <c r="K243" s="11"/>
      <c r="L243" s="131"/>
      <c r="M243" s="126"/>
      <c r="N243" s="12">
        <v>19</v>
      </c>
      <c r="O243" s="5" t="s">
        <v>646</v>
      </c>
      <c r="P243" s="5">
        <v>53918692.0616</v>
      </c>
      <c r="Q243" s="5">
        <v>12326930.657299999</v>
      </c>
      <c r="R243" s="5">
        <v>-2734288.18</v>
      </c>
      <c r="S243" s="5">
        <v>4029621.2927999999</v>
      </c>
      <c r="T243" s="5">
        <v>23107301.654100001</v>
      </c>
      <c r="U243" s="7">
        <f t="shared" si="7"/>
        <v>90648257.485799998</v>
      </c>
    </row>
    <row r="244" spans="1:21" ht="24.95" customHeight="1">
      <c r="A244" s="126"/>
      <c r="B244" s="126"/>
      <c r="C244" s="1">
        <v>2</v>
      </c>
      <c r="D244" s="5" t="s">
        <v>283</v>
      </c>
      <c r="E244" s="5">
        <v>78530032.291199997</v>
      </c>
      <c r="F244" s="5">
        <v>17953593.189199999</v>
      </c>
      <c r="G244" s="5">
        <v>0</v>
      </c>
      <c r="H244" s="5">
        <v>5868953.3842000002</v>
      </c>
      <c r="I244" s="5">
        <v>39744292.920999996</v>
      </c>
      <c r="J244" s="6">
        <f t="shared" si="6"/>
        <v>142096871.78560001</v>
      </c>
      <c r="K244" s="11"/>
      <c r="L244" s="131"/>
      <c r="M244" s="126"/>
      <c r="N244" s="12">
        <v>20</v>
      </c>
      <c r="O244" s="5" t="s">
        <v>543</v>
      </c>
      <c r="P244" s="5">
        <v>53360513.688199997</v>
      </c>
      <c r="Q244" s="5">
        <v>12199319.5109</v>
      </c>
      <c r="R244" s="5">
        <v>-2734288.18</v>
      </c>
      <c r="S244" s="5">
        <v>3987905.7508999999</v>
      </c>
      <c r="T244" s="5">
        <v>24010250.309700001</v>
      </c>
      <c r="U244" s="7">
        <f t="shared" si="7"/>
        <v>90823701.079699993</v>
      </c>
    </row>
    <row r="245" spans="1:21" ht="24.95" customHeight="1">
      <c r="A245" s="126"/>
      <c r="B245" s="126"/>
      <c r="C245" s="1">
        <v>3</v>
      </c>
      <c r="D245" s="5" t="s">
        <v>284</v>
      </c>
      <c r="E245" s="5">
        <v>51964760.718800001</v>
      </c>
      <c r="F245" s="5">
        <v>11880221.450300001</v>
      </c>
      <c r="G245" s="5">
        <v>0</v>
      </c>
      <c r="H245" s="5">
        <v>3883593.9498000001</v>
      </c>
      <c r="I245" s="5">
        <v>26457263.553399999</v>
      </c>
      <c r="J245" s="6">
        <f t="shared" si="6"/>
        <v>94185839.672299996</v>
      </c>
      <c r="K245" s="11"/>
      <c r="L245" s="131"/>
      <c r="M245" s="126"/>
      <c r="N245" s="12">
        <v>21</v>
      </c>
      <c r="O245" s="5" t="s">
        <v>647</v>
      </c>
      <c r="P245" s="5">
        <v>57734064.757700004</v>
      </c>
      <c r="Q245" s="5">
        <v>13199203.942399999</v>
      </c>
      <c r="R245" s="5">
        <v>-2734288.18</v>
      </c>
      <c r="S245" s="5">
        <v>4314763.7262000004</v>
      </c>
      <c r="T245" s="5">
        <v>25375378.179400001</v>
      </c>
      <c r="U245" s="7">
        <f t="shared" si="7"/>
        <v>97889122.425699994</v>
      </c>
    </row>
    <row r="246" spans="1:21" ht="24.95" customHeight="1">
      <c r="A246" s="126"/>
      <c r="B246" s="126"/>
      <c r="C246" s="1">
        <v>4</v>
      </c>
      <c r="D246" s="5" t="s">
        <v>285</v>
      </c>
      <c r="E246" s="5">
        <v>53499252.219700001</v>
      </c>
      <c r="F246" s="5">
        <v>12231038.015000001</v>
      </c>
      <c r="G246" s="5">
        <v>0</v>
      </c>
      <c r="H246" s="5">
        <v>3998274.3952000001</v>
      </c>
      <c r="I246" s="5">
        <v>27252257.113299999</v>
      </c>
      <c r="J246" s="6">
        <f t="shared" si="6"/>
        <v>96980821.743200004</v>
      </c>
      <c r="K246" s="11"/>
      <c r="L246" s="131"/>
      <c r="M246" s="126"/>
      <c r="N246" s="12">
        <v>22</v>
      </c>
      <c r="O246" s="5" t="s">
        <v>648</v>
      </c>
      <c r="P246" s="5">
        <v>52403239.244900003</v>
      </c>
      <c r="Q246" s="5">
        <v>11980466.7303</v>
      </c>
      <c r="R246" s="5">
        <v>-2734288.18</v>
      </c>
      <c r="S246" s="5">
        <v>3916363.7061999999</v>
      </c>
      <c r="T246" s="5">
        <v>23085891.881700002</v>
      </c>
      <c r="U246" s="7">
        <f t="shared" si="7"/>
        <v>88651673.383100003</v>
      </c>
    </row>
    <row r="247" spans="1:21" ht="24.95" customHeight="1">
      <c r="A247" s="126"/>
      <c r="B247" s="126"/>
      <c r="C247" s="1">
        <v>5</v>
      </c>
      <c r="D247" s="5" t="s">
        <v>286</v>
      </c>
      <c r="E247" s="5">
        <v>64057056.993900001</v>
      </c>
      <c r="F247" s="5">
        <v>14644771.033600001</v>
      </c>
      <c r="G247" s="5">
        <v>0</v>
      </c>
      <c r="H247" s="5">
        <v>4787313.4704999998</v>
      </c>
      <c r="I247" s="5">
        <v>29992198.2258</v>
      </c>
      <c r="J247" s="6">
        <f t="shared" si="6"/>
        <v>113481339.7238</v>
      </c>
      <c r="K247" s="11"/>
      <c r="L247" s="131"/>
      <c r="M247" s="126"/>
      <c r="N247" s="12">
        <v>23</v>
      </c>
      <c r="O247" s="5" t="s">
        <v>649</v>
      </c>
      <c r="P247" s="5">
        <v>64437136.435699999</v>
      </c>
      <c r="Q247" s="5">
        <v>14731665.0724</v>
      </c>
      <c r="R247" s="5">
        <v>-2734288.18</v>
      </c>
      <c r="S247" s="5">
        <v>4815718.7629000004</v>
      </c>
      <c r="T247" s="5">
        <v>28081505.445</v>
      </c>
      <c r="U247" s="7">
        <f t="shared" si="7"/>
        <v>109331737.53599998</v>
      </c>
    </row>
    <row r="248" spans="1:21" ht="24.95" customHeight="1">
      <c r="A248" s="126"/>
      <c r="B248" s="126"/>
      <c r="C248" s="1">
        <v>6</v>
      </c>
      <c r="D248" s="5" t="s">
        <v>287</v>
      </c>
      <c r="E248" s="5">
        <v>54446182.6479</v>
      </c>
      <c r="F248" s="5">
        <v>12447525.9394</v>
      </c>
      <c r="G248" s="5">
        <v>0</v>
      </c>
      <c r="H248" s="5">
        <v>4069043.3785000001</v>
      </c>
      <c r="I248" s="5">
        <v>27620188.017000001</v>
      </c>
      <c r="J248" s="6">
        <f t="shared" si="6"/>
        <v>98582939.982800007</v>
      </c>
      <c r="K248" s="11"/>
      <c r="L248" s="131"/>
      <c r="M248" s="126"/>
      <c r="N248" s="12">
        <v>24</v>
      </c>
      <c r="O248" s="5" t="s">
        <v>866</v>
      </c>
      <c r="P248" s="5">
        <v>53435365.6439</v>
      </c>
      <c r="Q248" s="5">
        <v>12216432.219599999</v>
      </c>
      <c r="R248" s="5">
        <v>-2734288.18</v>
      </c>
      <c r="S248" s="5">
        <v>3993499.8226999999</v>
      </c>
      <c r="T248" s="5">
        <v>23841124.435600001</v>
      </c>
      <c r="U248" s="7">
        <f t="shared" si="7"/>
        <v>90752133.941799998</v>
      </c>
    </row>
    <row r="249" spans="1:21" ht="24.95" customHeight="1">
      <c r="A249" s="126"/>
      <c r="B249" s="126"/>
      <c r="C249" s="1">
        <v>7</v>
      </c>
      <c r="D249" s="5" t="s">
        <v>288</v>
      </c>
      <c r="E249" s="5">
        <v>54496261.3169</v>
      </c>
      <c r="F249" s="5">
        <v>12458974.961100001</v>
      </c>
      <c r="G249" s="5">
        <v>0</v>
      </c>
      <c r="H249" s="5">
        <v>4072786.0151</v>
      </c>
      <c r="I249" s="5">
        <v>25849237.344799999</v>
      </c>
      <c r="J249" s="6">
        <f t="shared" si="6"/>
        <v>96877259.637899995</v>
      </c>
      <c r="K249" s="11"/>
      <c r="L249" s="131"/>
      <c r="M249" s="126"/>
      <c r="N249" s="12">
        <v>25</v>
      </c>
      <c r="O249" s="5" t="s">
        <v>867</v>
      </c>
      <c r="P249" s="5">
        <v>70400429.306199998</v>
      </c>
      <c r="Q249" s="5">
        <v>16094997.432600001</v>
      </c>
      <c r="R249" s="5">
        <v>-2734288.18</v>
      </c>
      <c r="S249" s="5">
        <v>5261386.3228000002</v>
      </c>
      <c r="T249" s="5">
        <v>24837924.9243</v>
      </c>
      <c r="U249" s="7">
        <f t="shared" si="7"/>
        <v>113860449.80589999</v>
      </c>
    </row>
    <row r="250" spans="1:21" ht="24.95" customHeight="1">
      <c r="A250" s="126"/>
      <c r="B250" s="126"/>
      <c r="C250" s="1">
        <v>8</v>
      </c>
      <c r="D250" s="5" t="s">
        <v>289</v>
      </c>
      <c r="E250" s="5">
        <v>63220206.368299998</v>
      </c>
      <c r="F250" s="5">
        <v>14453449.6339</v>
      </c>
      <c r="G250" s="5">
        <v>0</v>
      </c>
      <c r="H250" s="5">
        <v>4724771.3173000002</v>
      </c>
      <c r="I250" s="5">
        <v>28761702.708099999</v>
      </c>
      <c r="J250" s="6">
        <f t="shared" si="6"/>
        <v>111160130.02759999</v>
      </c>
      <c r="K250" s="11"/>
      <c r="L250" s="131"/>
      <c r="M250" s="126"/>
      <c r="N250" s="12">
        <v>26</v>
      </c>
      <c r="O250" s="5" t="s">
        <v>650</v>
      </c>
      <c r="P250" s="5">
        <v>48187452.365000002</v>
      </c>
      <c r="Q250" s="5">
        <v>11016650.4628</v>
      </c>
      <c r="R250" s="5">
        <v>-2734288.18</v>
      </c>
      <c r="S250" s="5">
        <v>3601296.2606000002</v>
      </c>
      <c r="T250" s="5">
        <v>21580184.5011</v>
      </c>
      <c r="U250" s="7">
        <f t="shared" si="7"/>
        <v>81651295.409500003</v>
      </c>
    </row>
    <row r="251" spans="1:21" ht="24.95" customHeight="1">
      <c r="A251" s="126"/>
      <c r="B251" s="126"/>
      <c r="C251" s="1">
        <v>9</v>
      </c>
      <c r="D251" s="5" t="s">
        <v>290</v>
      </c>
      <c r="E251" s="5">
        <v>69581596.837300003</v>
      </c>
      <c r="F251" s="5">
        <v>15907795.357000001</v>
      </c>
      <c r="G251" s="5">
        <v>0</v>
      </c>
      <c r="H251" s="5">
        <v>5200190.7592000002</v>
      </c>
      <c r="I251" s="5">
        <v>31685042.876400001</v>
      </c>
      <c r="J251" s="6">
        <f t="shared" si="6"/>
        <v>122374625.8299</v>
      </c>
      <c r="K251" s="11"/>
      <c r="L251" s="131"/>
      <c r="M251" s="126"/>
      <c r="N251" s="12">
        <v>27</v>
      </c>
      <c r="O251" s="5" t="s">
        <v>651</v>
      </c>
      <c r="P251" s="5">
        <v>58285021.254000001</v>
      </c>
      <c r="Q251" s="5">
        <v>13325164.017999999</v>
      </c>
      <c r="R251" s="5">
        <v>-2734288.18</v>
      </c>
      <c r="S251" s="5">
        <v>4355939.54</v>
      </c>
      <c r="T251" s="5">
        <v>24704878.481400002</v>
      </c>
      <c r="U251" s="7">
        <f t="shared" si="7"/>
        <v>97936715.113399997</v>
      </c>
    </row>
    <row r="252" spans="1:21" ht="24.95" customHeight="1">
      <c r="A252" s="126"/>
      <c r="B252" s="126"/>
      <c r="C252" s="1">
        <v>10</v>
      </c>
      <c r="D252" s="5" t="s">
        <v>291</v>
      </c>
      <c r="E252" s="5">
        <v>50630822.4098</v>
      </c>
      <c r="F252" s="5">
        <v>11575255.5024</v>
      </c>
      <c r="G252" s="5">
        <v>0</v>
      </c>
      <c r="H252" s="5">
        <v>3783901.8761999998</v>
      </c>
      <c r="I252" s="5">
        <v>24436872.040800001</v>
      </c>
      <c r="J252" s="6">
        <f t="shared" si="6"/>
        <v>90426851.8292</v>
      </c>
      <c r="K252" s="11"/>
      <c r="L252" s="131"/>
      <c r="M252" s="126"/>
      <c r="N252" s="12">
        <v>28</v>
      </c>
      <c r="O252" s="5" t="s">
        <v>652</v>
      </c>
      <c r="P252" s="5">
        <v>58471903.717299998</v>
      </c>
      <c r="Q252" s="5">
        <v>13367889.222899999</v>
      </c>
      <c r="R252" s="5">
        <v>-2734288.18</v>
      </c>
      <c r="S252" s="5">
        <v>4369906.2280999999</v>
      </c>
      <c r="T252" s="5">
        <v>25659595.740200002</v>
      </c>
      <c r="U252" s="7">
        <f t="shared" si="7"/>
        <v>99135006.728499994</v>
      </c>
    </row>
    <row r="253" spans="1:21" ht="24.95" customHeight="1">
      <c r="A253" s="126"/>
      <c r="B253" s="126"/>
      <c r="C253" s="1">
        <v>11</v>
      </c>
      <c r="D253" s="5" t="s">
        <v>292</v>
      </c>
      <c r="E253" s="5">
        <v>86876844.740500003</v>
      </c>
      <c r="F253" s="5">
        <v>19861847.5317</v>
      </c>
      <c r="G253" s="5">
        <v>0</v>
      </c>
      <c r="H253" s="5">
        <v>6492753.6265000002</v>
      </c>
      <c r="I253" s="5">
        <v>41511845.216600001</v>
      </c>
      <c r="J253" s="6">
        <f t="shared" si="6"/>
        <v>154743291.1153</v>
      </c>
      <c r="K253" s="11"/>
      <c r="L253" s="131"/>
      <c r="M253" s="126"/>
      <c r="N253" s="12">
        <v>29</v>
      </c>
      <c r="O253" s="5" t="s">
        <v>653</v>
      </c>
      <c r="P253" s="5">
        <v>51526938.016199999</v>
      </c>
      <c r="Q253" s="5">
        <v>11780126.1051</v>
      </c>
      <c r="R253" s="5">
        <v>-2734288.18</v>
      </c>
      <c r="S253" s="5">
        <v>3850873.2064</v>
      </c>
      <c r="T253" s="5">
        <v>23080227.920699999</v>
      </c>
      <c r="U253" s="7">
        <f t="shared" si="7"/>
        <v>87503877.068399996</v>
      </c>
    </row>
    <row r="254" spans="1:21" ht="24.95" customHeight="1">
      <c r="A254" s="126"/>
      <c r="B254" s="126"/>
      <c r="C254" s="1">
        <v>12</v>
      </c>
      <c r="D254" s="5" t="s">
        <v>293</v>
      </c>
      <c r="E254" s="5">
        <v>89410094.765000001</v>
      </c>
      <c r="F254" s="5">
        <v>20441000.997699998</v>
      </c>
      <c r="G254" s="5">
        <v>0</v>
      </c>
      <c r="H254" s="5">
        <v>6682076.4354999997</v>
      </c>
      <c r="I254" s="5">
        <v>41713765.424699999</v>
      </c>
      <c r="J254" s="6">
        <f t="shared" si="6"/>
        <v>158246937.62289998</v>
      </c>
      <c r="K254" s="11"/>
      <c r="L254" s="132"/>
      <c r="M254" s="127"/>
      <c r="N254" s="12">
        <v>30</v>
      </c>
      <c r="O254" s="5" t="s">
        <v>654</v>
      </c>
      <c r="P254" s="5">
        <v>57327576.487000003</v>
      </c>
      <c r="Q254" s="5">
        <v>13106272.297900001</v>
      </c>
      <c r="R254" s="5">
        <v>-2734288.18</v>
      </c>
      <c r="S254" s="5">
        <v>4284384.7660999997</v>
      </c>
      <c r="T254" s="5">
        <v>26117073.866599999</v>
      </c>
      <c r="U254" s="7">
        <f t="shared" si="7"/>
        <v>98101019.237599999</v>
      </c>
    </row>
    <row r="255" spans="1:21" ht="24.95" customHeight="1">
      <c r="A255" s="126"/>
      <c r="B255" s="126"/>
      <c r="C255" s="1">
        <v>13</v>
      </c>
      <c r="D255" s="5" t="s">
        <v>294</v>
      </c>
      <c r="E255" s="5">
        <v>70080282.246000007</v>
      </c>
      <c r="F255" s="5">
        <v>16021805.1785</v>
      </c>
      <c r="G255" s="5">
        <v>0</v>
      </c>
      <c r="H255" s="5">
        <v>5237460.0856999997</v>
      </c>
      <c r="I255" s="5">
        <v>30841565.810800001</v>
      </c>
      <c r="J255" s="6">
        <f t="shared" si="6"/>
        <v>122181113.32100001</v>
      </c>
      <c r="K255" s="11"/>
      <c r="L255" s="18"/>
      <c r="M255" s="113" t="s">
        <v>840</v>
      </c>
      <c r="N255" s="114"/>
      <c r="O255" s="115"/>
      <c r="P255" s="14">
        <v>1633735520.0588999</v>
      </c>
      <c r="Q255" s="14">
        <v>373505804.72290003</v>
      </c>
      <c r="R255" s="14">
        <v>-82028645.400000036</v>
      </c>
      <c r="S255" s="14">
        <v>122097461.69220001</v>
      </c>
      <c r="T255" s="14">
        <v>711167292.29890001</v>
      </c>
      <c r="U255" s="7">
        <f t="shared" si="7"/>
        <v>2758477433.3728995</v>
      </c>
    </row>
    <row r="256" spans="1:21" ht="24.95" customHeight="1">
      <c r="A256" s="126"/>
      <c r="B256" s="126"/>
      <c r="C256" s="1">
        <v>14</v>
      </c>
      <c r="D256" s="5" t="s">
        <v>295</v>
      </c>
      <c r="E256" s="5">
        <v>66833827.9921</v>
      </c>
      <c r="F256" s="5">
        <v>15279598.442</v>
      </c>
      <c r="G256" s="5">
        <v>0</v>
      </c>
      <c r="H256" s="5">
        <v>4994835.8548999997</v>
      </c>
      <c r="I256" s="5">
        <v>29206493.561999999</v>
      </c>
      <c r="J256" s="6">
        <f t="shared" si="6"/>
        <v>116314755.85100001</v>
      </c>
      <c r="K256" s="11"/>
      <c r="L256" s="130">
        <v>30</v>
      </c>
      <c r="M256" s="125" t="s">
        <v>53</v>
      </c>
      <c r="N256" s="12">
        <v>1</v>
      </c>
      <c r="O256" s="5" t="s">
        <v>655</v>
      </c>
      <c r="P256" s="5">
        <v>56421233.472800002</v>
      </c>
      <c r="Q256" s="5">
        <v>12899063.4977</v>
      </c>
      <c r="R256" s="5">
        <v>-2536017.62</v>
      </c>
      <c r="S256" s="5">
        <v>4216649.0892000003</v>
      </c>
      <c r="T256" s="5">
        <v>29422277.575199999</v>
      </c>
      <c r="U256" s="7">
        <f t="shared" si="7"/>
        <v>100423206.0149</v>
      </c>
    </row>
    <row r="257" spans="1:21" ht="24.95" customHeight="1">
      <c r="A257" s="126"/>
      <c r="B257" s="126"/>
      <c r="C257" s="1">
        <v>15</v>
      </c>
      <c r="D257" s="5" t="s">
        <v>296</v>
      </c>
      <c r="E257" s="5">
        <v>72943624.154499993</v>
      </c>
      <c r="F257" s="5">
        <v>16676424.4914</v>
      </c>
      <c r="G257" s="5">
        <v>0</v>
      </c>
      <c r="H257" s="5">
        <v>5451452.3596999999</v>
      </c>
      <c r="I257" s="5">
        <v>28159057.2623</v>
      </c>
      <c r="J257" s="6">
        <f t="shared" si="6"/>
        <v>123230558.26789999</v>
      </c>
      <c r="K257" s="11"/>
      <c r="L257" s="131"/>
      <c r="M257" s="126"/>
      <c r="N257" s="12">
        <v>2</v>
      </c>
      <c r="O257" s="5" t="s">
        <v>656</v>
      </c>
      <c r="P257" s="5">
        <v>65521883.619099997</v>
      </c>
      <c r="Q257" s="5">
        <v>14979660.763699999</v>
      </c>
      <c r="R257" s="5">
        <v>-2536017.62</v>
      </c>
      <c r="S257" s="5">
        <v>4896787.5014000004</v>
      </c>
      <c r="T257" s="5">
        <v>33794062.478799999</v>
      </c>
      <c r="U257" s="7">
        <f t="shared" si="7"/>
        <v>116656376.74299999</v>
      </c>
    </row>
    <row r="258" spans="1:21" ht="24.95" customHeight="1">
      <c r="A258" s="126"/>
      <c r="B258" s="126"/>
      <c r="C258" s="1">
        <v>16</v>
      </c>
      <c r="D258" s="5" t="s">
        <v>297</v>
      </c>
      <c r="E258" s="5">
        <v>63986711.2368</v>
      </c>
      <c r="F258" s="5">
        <v>14628688.5353</v>
      </c>
      <c r="G258" s="5">
        <v>0</v>
      </c>
      <c r="H258" s="5">
        <v>4782056.1700999998</v>
      </c>
      <c r="I258" s="5">
        <v>29236852.392700002</v>
      </c>
      <c r="J258" s="6">
        <f t="shared" si="6"/>
        <v>112634308.33490001</v>
      </c>
      <c r="K258" s="11"/>
      <c r="L258" s="131"/>
      <c r="M258" s="126"/>
      <c r="N258" s="12">
        <v>3</v>
      </c>
      <c r="O258" s="5" t="s">
        <v>657</v>
      </c>
      <c r="P258" s="5">
        <v>65266955.614699997</v>
      </c>
      <c r="Q258" s="5">
        <v>14921378.9376</v>
      </c>
      <c r="R258" s="5">
        <v>-2536017.62</v>
      </c>
      <c r="S258" s="5">
        <v>4877735.4199000001</v>
      </c>
      <c r="T258" s="5">
        <v>31434626.263300002</v>
      </c>
      <c r="U258" s="7">
        <f t="shared" si="7"/>
        <v>113964678.61549999</v>
      </c>
    </row>
    <row r="259" spans="1:21" ht="24.95" customHeight="1">
      <c r="A259" s="126"/>
      <c r="B259" s="126"/>
      <c r="C259" s="1">
        <v>17</v>
      </c>
      <c r="D259" s="5" t="s">
        <v>298</v>
      </c>
      <c r="E259" s="5">
        <v>52477791.786499999</v>
      </c>
      <c r="F259" s="5">
        <v>11997510.9867</v>
      </c>
      <c r="G259" s="5">
        <v>0</v>
      </c>
      <c r="H259" s="5">
        <v>3921935.4012000002</v>
      </c>
      <c r="I259" s="5">
        <v>26008564.566500001</v>
      </c>
      <c r="J259" s="6">
        <f t="shared" si="6"/>
        <v>94405802.74090001</v>
      </c>
      <c r="K259" s="11"/>
      <c r="L259" s="131"/>
      <c r="M259" s="126"/>
      <c r="N259" s="12">
        <v>4</v>
      </c>
      <c r="O259" s="5" t="s">
        <v>868</v>
      </c>
      <c r="P259" s="5">
        <v>69925863.926499993</v>
      </c>
      <c r="Q259" s="5">
        <v>15986501.9497</v>
      </c>
      <c r="R259" s="5">
        <v>-2536017.62</v>
      </c>
      <c r="S259" s="5">
        <v>5225919.6101000002</v>
      </c>
      <c r="T259" s="5">
        <v>28097986.864</v>
      </c>
      <c r="U259" s="7">
        <f t="shared" si="7"/>
        <v>116700254.73029998</v>
      </c>
    </row>
    <row r="260" spans="1:21" ht="24.95" customHeight="1">
      <c r="A260" s="127"/>
      <c r="B260" s="127"/>
      <c r="C260" s="1">
        <v>18</v>
      </c>
      <c r="D260" s="5" t="s">
        <v>299</v>
      </c>
      <c r="E260" s="5">
        <v>65303317.593099996</v>
      </c>
      <c r="F260" s="5">
        <v>14929692.0396</v>
      </c>
      <c r="G260" s="5">
        <v>0</v>
      </c>
      <c r="H260" s="5">
        <v>4880452.9375999998</v>
      </c>
      <c r="I260" s="5">
        <v>27335347.420499999</v>
      </c>
      <c r="J260" s="6">
        <f t="shared" si="6"/>
        <v>112448809.99079999</v>
      </c>
      <c r="K260" s="11"/>
      <c r="L260" s="131"/>
      <c r="M260" s="126"/>
      <c r="N260" s="12">
        <v>5</v>
      </c>
      <c r="O260" s="5" t="s">
        <v>658</v>
      </c>
      <c r="P260" s="5">
        <v>70946803.606900007</v>
      </c>
      <c r="Q260" s="5">
        <v>16219909.9232</v>
      </c>
      <c r="R260" s="5">
        <v>-2536017.62</v>
      </c>
      <c r="S260" s="5">
        <v>5302219.6856000004</v>
      </c>
      <c r="T260" s="5">
        <v>37770956.024599999</v>
      </c>
      <c r="U260" s="7">
        <f t="shared" si="7"/>
        <v>127703871.62029999</v>
      </c>
    </row>
    <row r="261" spans="1:21" ht="24.95" customHeight="1">
      <c r="A261" s="1"/>
      <c r="B261" s="113" t="s">
        <v>823</v>
      </c>
      <c r="C261" s="114"/>
      <c r="D261" s="115"/>
      <c r="E261" s="14">
        <v>1191020796.6273003</v>
      </c>
      <c r="F261" s="14">
        <v>272292042.14749998</v>
      </c>
      <c r="G261" s="14">
        <v>0</v>
      </c>
      <c r="H261" s="14">
        <v>89011112.450599983</v>
      </c>
      <c r="I261" s="14">
        <v>551150900.7895</v>
      </c>
      <c r="J261" s="7">
        <f t="shared" si="6"/>
        <v>2103474852.0149002</v>
      </c>
      <c r="K261" s="11"/>
      <c r="L261" s="131"/>
      <c r="M261" s="126"/>
      <c r="N261" s="12">
        <v>6</v>
      </c>
      <c r="O261" s="5" t="s">
        <v>659</v>
      </c>
      <c r="P261" s="5">
        <v>72918872.784099996</v>
      </c>
      <c r="Q261" s="5">
        <v>16670765.815099999</v>
      </c>
      <c r="R261" s="5">
        <v>-2536017.62</v>
      </c>
      <c r="S261" s="5">
        <v>5449602.5624000002</v>
      </c>
      <c r="T261" s="5">
        <v>39199520.256999999</v>
      </c>
      <c r="U261" s="7">
        <f t="shared" si="7"/>
        <v>131702743.79859999</v>
      </c>
    </row>
    <row r="262" spans="1:21" ht="24.95" customHeight="1">
      <c r="A262" s="129">
        <v>13</v>
      </c>
      <c r="B262" s="125" t="s">
        <v>36</v>
      </c>
      <c r="C262" s="1">
        <v>1</v>
      </c>
      <c r="D262" s="5" t="s">
        <v>300</v>
      </c>
      <c r="E262" s="5">
        <v>76732787.706499994</v>
      </c>
      <c r="F262" s="5">
        <v>17542705.822999999</v>
      </c>
      <c r="G262" s="5">
        <v>0</v>
      </c>
      <c r="H262" s="5">
        <v>5734636.0488</v>
      </c>
      <c r="I262" s="5">
        <v>35244777.744400002</v>
      </c>
      <c r="J262" s="6">
        <f t="shared" si="6"/>
        <v>135254907.32269999</v>
      </c>
      <c r="K262" s="11"/>
      <c r="L262" s="131"/>
      <c r="M262" s="126"/>
      <c r="N262" s="12">
        <v>7</v>
      </c>
      <c r="O262" s="5" t="s">
        <v>660</v>
      </c>
      <c r="P262" s="5">
        <v>79054291.658700004</v>
      </c>
      <c r="Q262" s="5">
        <v>18073449.747699998</v>
      </c>
      <c r="R262" s="5">
        <v>-2536017.62</v>
      </c>
      <c r="S262" s="5">
        <v>5908133.9842999997</v>
      </c>
      <c r="T262" s="5">
        <v>40536441.601099998</v>
      </c>
      <c r="U262" s="7">
        <f t="shared" si="7"/>
        <v>141036299.37180001</v>
      </c>
    </row>
    <row r="263" spans="1:21" ht="24.95" customHeight="1">
      <c r="A263" s="129"/>
      <c r="B263" s="126"/>
      <c r="C263" s="1">
        <v>2</v>
      </c>
      <c r="D263" s="5" t="s">
        <v>301</v>
      </c>
      <c r="E263" s="5">
        <v>58388466.340099998</v>
      </c>
      <c r="F263" s="5">
        <v>13348813.708900001</v>
      </c>
      <c r="G263" s="5">
        <v>0</v>
      </c>
      <c r="H263" s="5">
        <v>4363670.5236</v>
      </c>
      <c r="I263" s="5">
        <v>26158198.461599998</v>
      </c>
      <c r="J263" s="6">
        <f t="shared" si="6"/>
        <v>102259149.03419998</v>
      </c>
      <c r="K263" s="11"/>
      <c r="L263" s="131"/>
      <c r="M263" s="126"/>
      <c r="N263" s="12">
        <v>8</v>
      </c>
      <c r="O263" s="5" t="s">
        <v>661</v>
      </c>
      <c r="P263" s="5">
        <v>58181057.469099998</v>
      </c>
      <c r="Q263" s="5">
        <v>13301395.741699999</v>
      </c>
      <c r="R263" s="5">
        <v>-2536017.62</v>
      </c>
      <c r="S263" s="5">
        <v>4348169.7915000003</v>
      </c>
      <c r="T263" s="5">
        <v>30479229.3292</v>
      </c>
      <c r="U263" s="7">
        <f t="shared" si="7"/>
        <v>103773834.71149999</v>
      </c>
    </row>
    <row r="264" spans="1:21" ht="24.95" customHeight="1">
      <c r="A264" s="129"/>
      <c r="B264" s="126"/>
      <c r="C264" s="1">
        <v>3</v>
      </c>
      <c r="D264" s="5" t="s">
        <v>302</v>
      </c>
      <c r="E264" s="5">
        <v>55672581.679700002</v>
      </c>
      <c r="F264" s="5">
        <v>12727906.179400001</v>
      </c>
      <c r="G264" s="5">
        <v>0</v>
      </c>
      <c r="H264" s="5">
        <v>4160698.4885</v>
      </c>
      <c r="I264" s="5">
        <v>22688909.096700002</v>
      </c>
      <c r="J264" s="6">
        <f t="shared" si="6"/>
        <v>95250095.444299996</v>
      </c>
      <c r="K264" s="11"/>
      <c r="L264" s="131"/>
      <c r="M264" s="126"/>
      <c r="N264" s="12">
        <v>9</v>
      </c>
      <c r="O264" s="5" t="s">
        <v>662</v>
      </c>
      <c r="P264" s="5">
        <v>69048636.657800004</v>
      </c>
      <c r="Q264" s="5">
        <v>15785949.612500001</v>
      </c>
      <c r="R264" s="5">
        <v>-2536017.62</v>
      </c>
      <c r="S264" s="5">
        <v>5160359.9025999997</v>
      </c>
      <c r="T264" s="5">
        <v>36891512.806900002</v>
      </c>
      <c r="U264" s="7">
        <f t="shared" si="7"/>
        <v>124350441.35980001</v>
      </c>
    </row>
    <row r="265" spans="1:21" ht="24.95" customHeight="1">
      <c r="A265" s="129"/>
      <c r="B265" s="126"/>
      <c r="C265" s="1">
        <v>4</v>
      </c>
      <c r="D265" s="5" t="s">
        <v>303</v>
      </c>
      <c r="E265" s="5">
        <v>57484962.9749</v>
      </c>
      <c r="F265" s="5">
        <v>13142254.111400001</v>
      </c>
      <c r="G265" s="5">
        <v>0</v>
      </c>
      <c r="H265" s="5">
        <v>4296147.0681999996</v>
      </c>
      <c r="I265" s="5">
        <v>25578322.138900001</v>
      </c>
      <c r="J265" s="6">
        <f t="shared" ref="J265:J328" si="8">E265+F265+G265+H265+I265</f>
        <v>100501686.2934</v>
      </c>
      <c r="K265" s="11"/>
      <c r="L265" s="131"/>
      <c r="M265" s="126"/>
      <c r="N265" s="12">
        <v>10</v>
      </c>
      <c r="O265" s="5" t="s">
        <v>663</v>
      </c>
      <c r="P265" s="5">
        <v>72290749.648499995</v>
      </c>
      <c r="Q265" s="5">
        <v>16527163.8463</v>
      </c>
      <c r="R265" s="5">
        <v>-2536017.62</v>
      </c>
      <c r="S265" s="5">
        <v>5402659.6885000002</v>
      </c>
      <c r="T265" s="5">
        <v>37828275.309500001</v>
      </c>
      <c r="U265" s="7">
        <f t="shared" ref="U265:U328" si="9">P265+Q265+R265+S265+T265</f>
        <v>129512830.87279999</v>
      </c>
    </row>
    <row r="266" spans="1:21" ht="24.95" customHeight="1">
      <c r="A266" s="129"/>
      <c r="B266" s="126"/>
      <c r="C266" s="1">
        <v>5</v>
      </c>
      <c r="D266" s="5" t="s">
        <v>304</v>
      </c>
      <c r="E266" s="5">
        <v>60887777.938000001</v>
      </c>
      <c r="F266" s="5">
        <v>13920208.1471</v>
      </c>
      <c r="G266" s="5">
        <v>0</v>
      </c>
      <c r="H266" s="5">
        <v>4550456.9392999997</v>
      </c>
      <c r="I266" s="5">
        <v>27125829.5513</v>
      </c>
      <c r="J266" s="6">
        <f t="shared" si="8"/>
        <v>106484272.5757</v>
      </c>
      <c r="K266" s="11"/>
      <c r="L266" s="131"/>
      <c r="M266" s="126"/>
      <c r="N266" s="12">
        <v>11</v>
      </c>
      <c r="O266" s="5" t="s">
        <v>848</v>
      </c>
      <c r="P266" s="5">
        <v>52283257.286799997</v>
      </c>
      <c r="Q266" s="5">
        <v>11953036.367699999</v>
      </c>
      <c r="R266" s="5">
        <v>-2536017.62</v>
      </c>
      <c r="S266" s="5">
        <v>3907396.8371000001</v>
      </c>
      <c r="T266" s="5">
        <v>27655461.594500002</v>
      </c>
      <c r="U266" s="7">
        <f t="shared" si="9"/>
        <v>93263134.466099992</v>
      </c>
    </row>
    <row r="267" spans="1:21" ht="24.95" customHeight="1">
      <c r="A267" s="129"/>
      <c r="B267" s="126"/>
      <c r="C267" s="1">
        <v>6</v>
      </c>
      <c r="D267" s="5" t="s">
        <v>305</v>
      </c>
      <c r="E267" s="5">
        <v>62069504.037100002</v>
      </c>
      <c r="F267" s="5">
        <v>14190375.228700001</v>
      </c>
      <c r="G267" s="5">
        <v>0</v>
      </c>
      <c r="H267" s="5">
        <v>4638773.4112</v>
      </c>
      <c r="I267" s="5">
        <v>27953617.445099998</v>
      </c>
      <c r="J267" s="6">
        <f t="shared" si="8"/>
        <v>108852270.1221</v>
      </c>
      <c r="K267" s="11"/>
      <c r="L267" s="131"/>
      <c r="M267" s="126"/>
      <c r="N267" s="12">
        <v>12</v>
      </c>
      <c r="O267" s="5" t="s">
        <v>664</v>
      </c>
      <c r="P267" s="5">
        <v>54525183.948799998</v>
      </c>
      <c r="Q267" s="5">
        <v>12465587.2743</v>
      </c>
      <c r="R267" s="5">
        <v>-2536017.62</v>
      </c>
      <c r="S267" s="5">
        <v>4074947.5521999998</v>
      </c>
      <c r="T267" s="5">
        <v>27548582.651299998</v>
      </c>
      <c r="U267" s="7">
        <f t="shared" si="9"/>
        <v>96078283.806600004</v>
      </c>
    </row>
    <row r="268" spans="1:21" ht="24.95" customHeight="1">
      <c r="A268" s="129"/>
      <c r="B268" s="126"/>
      <c r="C268" s="1">
        <v>7</v>
      </c>
      <c r="D268" s="5" t="s">
        <v>306</v>
      </c>
      <c r="E268" s="5">
        <v>51145656.749899998</v>
      </c>
      <c r="F268" s="5">
        <v>11692957.304199999</v>
      </c>
      <c r="G268" s="5">
        <v>0</v>
      </c>
      <c r="H268" s="5">
        <v>3822378.0954999998</v>
      </c>
      <c r="I268" s="5">
        <v>23082157.905900002</v>
      </c>
      <c r="J268" s="6">
        <f t="shared" si="8"/>
        <v>89743150.055500001</v>
      </c>
      <c r="K268" s="11"/>
      <c r="L268" s="131"/>
      <c r="M268" s="126"/>
      <c r="N268" s="12">
        <v>13</v>
      </c>
      <c r="O268" s="5" t="s">
        <v>869</v>
      </c>
      <c r="P268" s="5">
        <v>53451211.426100001</v>
      </c>
      <c r="Q268" s="5">
        <v>12220054.8938</v>
      </c>
      <c r="R268" s="5">
        <v>-2536017.62</v>
      </c>
      <c r="S268" s="5">
        <v>3994684.0595999998</v>
      </c>
      <c r="T268" s="5">
        <v>27671433.964400001</v>
      </c>
      <c r="U268" s="7">
        <f t="shared" si="9"/>
        <v>94801366.72389999</v>
      </c>
    </row>
    <row r="269" spans="1:21" ht="24.95" customHeight="1">
      <c r="A269" s="129"/>
      <c r="B269" s="126"/>
      <c r="C269" s="1">
        <v>8</v>
      </c>
      <c r="D269" s="5" t="s">
        <v>307</v>
      </c>
      <c r="E269" s="5">
        <v>63007357.6567</v>
      </c>
      <c r="F269" s="5">
        <v>14404788.0064</v>
      </c>
      <c r="G269" s="5">
        <v>0</v>
      </c>
      <c r="H269" s="5">
        <v>4708864.0378999999</v>
      </c>
      <c r="I269" s="5">
        <v>26776759.637600001</v>
      </c>
      <c r="J269" s="6">
        <f t="shared" si="8"/>
        <v>108897769.33860001</v>
      </c>
      <c r="K269" s="11"/>
      <c r="L269" s="131"/>
      <c r="M269" s="126"/>
      <c r="N269" s="12">
        <v>14</v>
      </c>
      <c r="O269" s="5" t="s">
        <v>665</v>
      </c>
      <c r="P269" s="5">
        <v>79389157.956300005</v>
      </c>
      <c r="Q269" s="5">
        <v>18150007.124600001</v>
      </c>
      <c r="R269" s="5">
        <v>-2536017.62</v>
      </c>
      <c r="S269" s="5">
        <v>5933160.2657000003</v>
      </c>
      <c r="T269" s="5">
        <v>37568695.9789</v>
      </c>
      <c r="U269" s="7">
        <f t="shared" si="9"/>
        <v>138505003.70550001</v>
      </c>
    </row>
    <row r="270" spans="1:21" ht="24.95" customHeight="1">
      <c r="A270" s="129"/>
      <c r="B270" s="126"/>
      <c r="C270" s="1">
        <v>9</v>
      </c>
      <c r="D270" s="5" t="s">
        <v>308</v>
      </c>
      <c r="E270" s="5">
        <v>67415368.275099993</v>
      </c>
      <c r="F270" s="5">
        <v>15412550.6051</v>
      </c>
      <c r="G270" s="5">
        <v>0</v>
      </c>
      <c r="H270" s="5">
        <v>5038297.3525</v>
      </c>
      <c r="I270" s="5">
        <v>30304897.5568</v>
      </c>
      <c r="J270" s="6">
        <f t="shared" si="8"/>
        <v>118171113.7895</v>
      </c>
      <c r="K270" s="11"/>
      <c r="L270" s="131"/>
      <c r="M270" s="126"/>
      <c r="N270" s="12">
        <v>15</v>
      </c>
      <c r="O270" s="5" t="s">
        <v>870</v>
      </c>
      <c r="P270" s="5">
        <v>54135988.968199998</v>
      </c>
      <c r="Q270" s="5">
        <v>12376609.234300001</v>
      </c>
      <c r="R270" s="5">
        <v>-2536017.62</v>
      </c>
      <c r="S270" s="5">
        <v>4045861.0088</v>
      </c>
      <c r="T270" s="5">
        <v>28519045.721500002</v>
      </c>
      <c r="U270" s="7">
        <f t="shared" si="9"/>
        <v>96541487.31280002</v>
      </c>
    </row>
    <row r="271" spans="1:21" ht="24.95" customHeight="1">
      <c r="A271" s="129"/>
      <c r="B271" s="126"/>
      <c r="C271" s="1">
        <v>10</v>
      </c>
      <c r="D271" s="5" t="s">
        <v>309</v>
      </c>
      <c r="E271" s="5">
        <v>58868421.019100003</v>
      </c>
      <c r="F271" s="5">
        <v>13458541.2972</v>
      </c>
      <c r="G271" s="5">
        <v>0</v>
      </c>
      <c r="H271" s="5">
        <v>4399540.0062999995</v>
      </c>
      <c r="I271" s="5">
        <v>26110734.468800001</v>
      </c>
      <c r="J271" s="6">
        <f t="shared" si="8"/>
        <v>102837236.79140002</v>
      </c>
      <c r="K271" s="11"/>
      <c r="L271" s="131"/>
      <c r="M271" s="126"/>
      <c r="N271" s="12">
        <v>16</v>
      </c>
      <c r="O271" s="5" t="s">
        <v>666</v>
      </c>
      <c r="P271" s="5">
        <v>56808036.2623</v>
      </c>
      <c r="Q271" s="5">
        <v>12987494.633199999</v>
      </c>
      <c r="R271" s="5">
        <v>-2536017.62</v>
      </c>
      <c r="S271" s="5">
        <v>4245556.8519000001</v>
      </c>
      <c r="T271" s="5">
        <v>28764125.312100001</v>
      </c>
      <c r="U271" s="7">
        <f t="shared" si="9"/>
        <v>100269195.4395</v>
      </c>
    </row>
    <row r="272" spans="1:21" ht="24.95" customHeight="1">
      <c r="A272" s="129"/>
      <c r="B272" s="126"/>
      <c r="C272" s="1">
        <v>11</v>
      </c>
      <c r="D272" s="5" t="s">
        <v>310</v>
      </c>
      <c r="E272" s="5">
        <v>63087219.480899997</v>
      </c>
      <c r="F272" s="5">
        <v>14423046.074899999</v>
      </c>
      <c r="G272" s="5">
        <v>0</v>
      </c>
      <c r="H272" s="5">
        <v>4714832.5229000002</v>
      </c>
      <c r="I272" s="5">
        <v>27304754.0779</v>
      </c>
      <c r="J272" s="6">
        <f t="shared" si="8"/>
        <v>109529852.1566</v>
      </c>
      <c r="K272" s="11"/>
      <c r="L272" s="131"/>
      <c r="M272" s="126"/>
      <c r="N272" s="12">
        <v>17</v>
      </c>
      <c r="O272" s="5" t="s">
        <v>667</v>
      </c>
      <c r="P272" s="5">
        <v>74220657.509100005</v>
      </c>
      <c r="Q272" s="5">
        <v>16968380.7872</v>
      </c>
      <c r="R272" s="5">
        <v>-2536017.62</v>
      </c>
      <c r="S272" s="5">
        <v>5546891.6332</v>
      </c>
      <c r="T272" s="5">
        <v>36374959.567699999</v>
      </c>
      <c r="U272" s="7">
        <f t="shared" si="9"/>
        <v>130574871.87720001</v>
      </c>
    </row>
    <row r="273" spans="1:21" ht="24.95" customHeight="1">
      <c r="A273" s="129"/>
      <c r="B273" s="126"/>
      <c r="C273" s="1">
        <v>12</v>
      </c>
      <c r="D273" s="5" t="s">
        <v>311</v>
      </c>
      <c r="E273" s="5">
        <v>44272105.229599997</v>
      </c>
      <c r="F273" s="5">
        <v>10121520.9485</v>
      </c>
      <c r="G273" s="5">
        <v>0</v>
      </c>
      <c r="H273" s="5">
        <v>3308682.2230000002</v>
      </c>
      <c r="I273" s="5">
        <v>20230127.006000001</v>
      </c>
      <c r="J273" s="6">
        <f t="shared" si="8"/>
        <v>77932435.407099992</v>
      </c>
      <c r="K273" s="11"/>
      <c r="L273" s="131"/>
      <c r="M273" s="126"/>
      <c r="N273" s="12">
        <v>18</v>
      </c>
      <c r="O273" s="5" t="s">
        <v>668</v>
      </c>
      <c r="P273" s="5">
        <v>64176760.812799998</v>
      </c>
      <c r="Q273" s="5">
        <v>14672137.8079</v>
      </c>
      <c r="R273" s="5">
        <v>-2536017.62</v>
      </c>
      <c r="S273" s="5">
        <v>4796259.5527999997</v>
      </c>
      <c r="T273" s="5">
        <v>29109570.290800001</v>
      </c>
      <c r="U273" s="7">
        <f t="shared" si="9"/>
        <v>110218710.8443</v>
      </c>
    </row>
    <row r="274" spans="1:21" ht="24.95" customHeight="1">
      <c r="A274" s="129"/>
      <c r="B274" s="126"/>
      <c r="C274" s="1">
        <v>13</v>
      </c>
      <c r="D274" s="5" t="s">
        <v>312</v>
      </c>
      <c r="E274" s="5">
        <v>56111905.922600001</v>
      </c>
      <c r="F274" s="5">
        <v>12828344.8079</v>
      </c>
      <c r="G274" s="5">
        <v>0</v>
      </c>
      <c r="H274" s="5">
        <v>4193531.4497000002</v>
      </c>
      <c r="I274" s="5">
        <v>25079553.737100001</v>
      </c>
      <c r="J274" s="6">
        <f t="shared" si="8"/>
        <v>98213335.917300001</v>
      </c>
      <c r="K274" s="11"/>
      <c r="L274" s="131"/>
      <c r="M274" s="126"/>
      <c r="N274" s="12">
        <v>19</v>
      </c>
      <c r="O274" s="5" t="s">
        <v>669</v>
      </c>
      <c r="P274" s="5">
        <v>58915204.755900003</v>
      </c>
      <c r="Q274" s="5">
        <v>13469237.029200001</v>
      </c>
      <c r="R274" s="5">
        <v>-2536017.62</v>
      </c>
      <c r="S274" s="5">
        <v>4403036.3957000002</v>
      </c>
      <c r="T274" s="5">
        <v>27655518.234099999</v>
      </c>
      <c r="U274" s="7">
        <f t="shared" si="9"/>
        <v>101906978.79489999</v>
      </c>
    </row>
    <row r="275" spans="1:21" ht="24.95" customHeight="1">
      <c r="A275" s="129"/>
      <c r="B275" s="126"/>
      <c r="C275" s="1">
        <v>14</v>
      </c>
      <c r="D275" s="5" t="s">
        <v>313</v>
      </c>
      <c r="E275" s="5">
        <v>54756081.791599996</v>
      </c>
      <c r="F275" s="5">
        <v>12518375.3073</v>
      </c>
      <c r="G275" s="5">
        <v>0</v>
      </c>
      <c r="H275" s="5">
        <v>4092203.7360999999</v>
      </c>
      <c r="I275" s="5">
        <v>24207586.947900001</v>
      </c>
      <c r="J275" s="6">
        <f t="shared" si="8"/>
        <v>95574247.782899991</v>
      </c>
      <c r="K275" s="11"/>
      <c r="L275" s="131"/>
      <c r="M275" s="126"/>
      <c r="N275" s="12">
        <v>20</v>
      </c>
      <c r="O275" s="5" t="s">
        <v>871</v>
      </c>
      <c r="P275" s="5">
        <v>53197070.504000001</v>
      </c>
      <c r="Q275" s="5">
        <v>12161953.0111</v>
      </c>
      <c r="R275" s="5">
        <v>-2536017.62</v>
      </c>
      <c r="S275" s="5">
        <v>3975690.8007999999</v>
      </c>
      <c r="T275" s="5">
        <v>26453569.079599999</v>
      </c>
      <c r="U275" s="7">
        <f t="shared" si="9"/>
        <v>93252265.7755</v>
      </c>
    </row>
    <row r="276" spans="1:21" ht="24.95" customHeight="1">
      <c r="A276" s="129"/>
      <c r="B276" s="126"/>
      <c r="C276" s="1">
        <v>15</v>
      </c>
      <c r="D276" s="5" t="s">
        <v>314</v>
      </c>
      <c r="E276" s="5">
        <v>58726636.325499997</v>
      </c>
      <c r="F276" s="5">
        <v>13426126.3773</v>
      </c>
      <c r="G276" s="5">
        <v>0</v>
      </c>
      <c r="H276" s="5">
        <v>4388943.7066000002</v>
      </c>
      <c r="I276" s="5">
        <v>26062081.044100001</v>
      </c>
      <c r="J276" s="6">
        <f t="shared" si="8"/>
        <v>102603787.45349999</v>
      </c>
      <c r="K276" s="11"/>
      <c r="L276" s="131"/>
      <c r="M276" s="126"/>
      <c r="N276" s="12">
        <v>21</v>
      </c>
      <c r="O276" s="5" t="s">
        <v>670</v>
      </c>
      <c r="P276" s="5">
        <v>65698068.765900001</v>
      </c>
      <c r="Q276" s="5">
        <v>15019940.340299999</v>
      </c>
      <c r="R276" s="5">
        <v>-2536017.62</v>
      </c>
      <c r="S276" s="5">
        <v>4909954.7240000004</v>
      </c>
      <c r="T276" s="5">
        <v>33207162.844500002</v>
      </c>
      <c r="U276" s="7">
        <f t="shared" si="9"/>
        <v>116299109.0547</v>
      </c>
    </row>
    <row r="277" spans="1:21" ht="24.95" customHeight="1">
      <c r="A277" s="129"/>
      <c r="B277" s="127"/>
      <c r="C277" s="1">
        <v>16</v>
      </c>
      <c r="D277" s="5" t="s">
        <v>315</v>
      </c>
      <c r="E277" s="5">
        <v>57086870.989</v>
      </c>
      <c r="F277" s="5">
        <v>13051242.0316</v>
      </c>
      <c r="G277" s="5">
        <v>0</v>
      </c>
      <c r="H277" s="5">
        <v>4266395.6057000002</v>
      </c>
      <c r="I277" s="5">
        <v>25366206.801100001</v>
      </c>
      <c r="J277" s="6">
        <f t="shared" si="8"/>
        <v>99770715.427400008</v>
      </c>
      <c r="K277" s="11"/>
      <c r="L277" s="131"/>
      <c r="M277" s="126"/>
      <c r="N277" s="12">
        <v>22</v>
      </c>
      <c r="O277" s="5" t="s">
        <v>872</v>
      </c>
      <c r="P277" s="5">
        <v>60853797.2733</v>
      </c>
      <c r="Q277" s="5">
        <v>13912439.4628</v>
      </c>
      <c r="R277" s="5">
        <v>-2536017.62</v>
      </c>
      <c r="S277" s="5">
        <v>4547917.3893999998</v>
      </c>
      <c r="T277" s="5">
        <v>30202997.953400001</v>
      </c>
      <c r="U277" s="7">
        <f t="shared" si="9"/>
        <v>106981134.4589</v>
      </c>
    </row>
    <row r="278" spans="1:21" ht="24.95" customHeight="1">
      <c r="A278" s="1"/>
      <c r="B278" s="113" t="s">
        <v>824</v>
      </c>
      <c r="C278" s="114"/>
      <c r="D278" s="115"/>
      <c r="E278" s="14">
        <v>945713704.11629999</v>
      </c>
      <c r="F278" s="14">
        <v>216209755.9589</v>
      </c>
      <c r="G278" s="14">
        <v>0</v>
      </c>
      <c r="H278" s="14">
        <v>70678051.215800002</v>
      </c>
      <c r="I278" s="14">
        <v>419274513.62119997</v>
      </c>
      <c r="J278" s="7">
        <f t="shared" si="8"/>
        <v>1651876024.9122</v>
      </c>
      <c r="K278" s="11"/>
      <c r="L278" s="131"/>
      <c r="M278" s="126"/>
      <c r="N278" s="12">
        <v>23</v>
      </c>
      <c r="O278" s="5" t="s">
        <v>873</v>
      </c>
      <c r="P278" s="5">
        <v>62998967.454400003</v>
      </c>
      <c r="Q278" s="5">
        <v>14402869.8323</v>
      </c>
      <c r="R278" s="5">
        <v>-2536017.62</v>
      </c>
      <c r="S278" s="5">
        <v>4708236.9949000003</v>
      </c>
      <c r="T278" s="5">
        <v>33078194.453600001</v>
      </c>
      <c r="U278" s="7">
        <f t="shared" si="9"/>
        <v>112652251.11520001</v>
      </c>
    </row>
    <row r="279" spans="1:21" ht="24.95" customHeight="1">
      <c r="A279" s="129">
        <v>14</v>
      </c>
      <c r="B279" s="125" t="s">
        <v>37</v>
      </c>
      <c r="C279" s="1">
        <v>1</v>
      </c>
      <c r="D279" s="5" t="s">
        <v>316</v>
      </c>
      <c r="E279" s="5">
        <v>71511136.717099994</v>
      </c>
      <c r="F279" s="5">
        <v>16348928.17</v>
      </c>
      <c r="G279" s="5">
        <v>0</v>
      </c>
      <c r="H279" s="5">
        <v>5344395.2027000003</v>
      </c>
      <c r="I279" s="5">
        <v>32182537.723999999</v>
      </c>
      <c r="J279" s="6">
        <f t="shared" si="8"/>
        <v>125386997.81380001</v>
      </c>
      <c r="K279" s="11"/>
      <c r="L279" s="131"/>
      <c r="M279" s="126"/>
      <c r="N279" s="12">
        <v>24</v>
      </c>
      <c r="O279" s="5" t="s">
        <v>874</v>
      </c>
      <c r="P279" s="5">
        <v>53931710.522100002</v>
      </c>
      <c r="Q279" s="5">
        <v>12329906.9472</v>
      </c>
      <c r="R279" s="5">
        <v>-2536017.62</v>
      </c>
      <c r="S279" s="5">
        <v>4030594.2294000001</v>
      </c>
      <c r="T279" s="5">
        <v>27532893.479400001</v>
      </c>
      <c r="U279" s="7">
        <f t="shared" si="9"/>
        <v>95289087.558100015</v>
      </c>
    </row>
    <row r="280" spans="1:21" ht="24.95" customHeight="1">
      <c r="A280" s="129"/>
      <c r="B280" s="126"/>
      <c r="C280" s="1">
        <v>2</v>
      </c>
      <c r="D280" s="5" t="s">
        <v>317</v>
      </c>
      <c r="E280" s="5">
        <v>60253271.9824</v>
      </c>
      <c r="F280" s="5">
        <v>13775146.9333</v>
      </c>
      <c r="G280" s="5">
        <v>0</v>
      </c>
      <c r="H280" s="5">
        <v>4503037.0444999998</v>
      </c>
      <c r="I280" s="5">
        <v>28534323.8325</v>
      </c>
      <c r="J280" s="6">
        <f t="shared" si="8"/>
        <v>107065779.79269999</v>
      </c>
      <c r="K280" s="11"/>
      <c r="L280" s="131"/>
      <c r="M280" s="126"/>
      <c r="N280" s="12">
        <v>25</v>
      </c>
      <c r="O280" s="5" t="s">
        <v>671</v>
      </c>
      <c r="P280" s="5">
        <v>49352826.724600002</v>
      </c>
      <c r="Q280" s="5">
        <v>11283079.197799999</v>
      </c>
      <c r="R280" s="5">
        <v>-2536017.62</v>
      </c>
      <c r="S280" s="5">
        <v>3688390.6828000001</v>
      </c>
      <c r="T280" s="5">
        <v>25514767.551100001</v>
      </c>
      <c r="U280" s="7">
        <f t="shared" si="9"/>
        <v>87303046.536300004</v>
      </c>
    </row>
    <row r="281" spans="1:21" ht="24.95" customHeight="1">
      <c r="A281" s="129"/>
      <c r="B281" s="126"/>
      <c r="C281" s="1">
        <v>3</v>
      </c>
      <c r="D281" s="5" t="s">
        <v>318</v>
      </c>
      <c r="E281" s="5">
        <v>81559189.825000003</v>
      </c>
      <c r="F281" s="5">
        <v>18646121.391199999</v>
      </c>
      <c r="G281" s="5">
        <v>0</v>
      </c>
      <c r="H281" s="5">
        <v>6095337.9130999995</v>
      </c>
      <c r="I281" s="5">
        <v>36767797.316100001</v>
      </c>
      <c r="J281" s="6">
        <f t="shared" si="8"/>
        <v>143068446.4454</v>
      </c>
      <c r="K281" s="11"/>
      <c r="L281" s="131"/>
      <c r="M281" s="126"/>
      <c r="N281" s="12">
        <v>26</v>
      </c>
      <c r="O281" s="5" t="s">
        <v>672</v>
      </c>
      <c r="P281" s="5">
        <v>65419982.857500002</v>
      </c>
      <c r="Q281" s="5">
        <v>14956364.137399999</v>
      </c>
      <c r="R281" s="5">
        <v>-2536017.62</v>
      </c>
      <c r="S281" s="5">
        <v>4889171.9331</v>
      </c>
      <c r="T281" s="5">
        <v>33305036.089899998</v>
      </c>
      <c r="U281" s="7">
        <f t="shared" si="9"/>
        <v>116034537.3979</v>
      </c>
    </row>
    <row r="282" spans="1:21" ht="24.95" customHeight="1">
      <c r="A282" s="129"/>
      <c r="B282" s="126"/>
      <c r="C282" s="1">
        <v>4</v>
      </c>
      <c r="D282" s="5" t="s">
        <v>319</v>
      </c>
      <c r="E282" s="5">
        <v>76668634.447799996</v>
      </c>
      <c r="F282" s="5">
        <v>17528039.058200002</v>
      </c>
      <c r="G282" s="5">
        <v>0</v>
      </c>
      <c r="H282" s="5">
        <v>5729841.5456999997</v>
      </c>
      <c r="I282" s="5">
        <v>34828627.0035</v>
      </c>
      <c r="J282" s="6">
        <f t="shared" si="8"/>
        <v>134755142.05519998</v>
      </c>
      <c r="K282" s="11"/>
      <c r="L282" s="131"/>
      <c r="M282" s="126"/>
      <c r="N282" s="12">
        <v>27</v>
      </c>
      <c r="O282" s="5" t="s">
        <v>875</v>
      </c>
      <c r="P282" s="5">
        <v>71276899.795000002</v>
      </c>
      <c r="Q282" s="5">
        <v>16295376.7542</v>
      </c>
      <c r="R282" s="5">
        <v>-2536017.62</v>
      </c>
      <c r="S282" s="5">
        <v>5326889.4722999996</v>
      </c>
      <c r="T282" s="5">
        <v>36835609.5123</v>
      </c>
      <c r="U282" s="7">
        <f t="shared" si="9"/>
        <v>127198757.91379999</v>
      </c>
    </row>
    <row r="283" spans="1:21" ht="24.95" customHeight="1">
      <c r="A283" s="129"/>
      <c r="B283" s="126"/>
      <c r="C283" s="1">
        <v>5</v>
      </c>
      <c r="D283" s="5" t="s">
        <v>320</v>
      </c>
      <c r="E283" s="5">
        <v>74129740.143999994</v>
      </c>
      <c r="F283" s="5">
        <v>16947595.193</v>
      </c>
      <c r="G283" s="5">
        <v>0</v>
      </c>
      <c r="H283" s="5">
        <v>5540096.9106000001</v>
      </c>
      <c r="I283" s="5">
        <v>32215898.454100002</v>
      </c>
      <c r="J283" s="6">
        <f t="shared" si="8"/>
        <v>128833330.7017</v>
      </c>
      <c r="K283" s="11"/>
      <c r="L283" s="131"/>
      <c r="M283" s="126"/>
      <c r="N283" s="12">
        <v>28</v>
      </c>
      <c r="O283" s="5" t="s">
        <v>673</v>
      </c>
      <c r="P283" s="5">
        <v>54591328.831200004</v>
      </c>
      <c r="Q283" s="5">
        <v>12480709.365499999</v>
      </c>
      <c r="R283" s="5">
        <v>-2536017.62</v>
      </c>
      <c r="S283" s="5">
        <v>4079890.8996000001</v>
      </c>
      <c r="T283" s="5">
        <v>27738268.703699999</v>
      </c>
      <c r="U283" s="7">
        <f t="shared" si="9"/>
        <v>96354180.180000007</v>
      </c>
    </row>
    <row r="284" spans="1:21" ht="24.95" customHeight="1">
      <c r="A284" s="129"/>
      <c r="B284" s="126"/>
      <c r="C284" s="1">
        <v>6</v>
      </c>
      <c r="D284" s="5" t="s">
        <v>321</v>
      </c>
      <c r="E284" s="5">
        <v>71273393.785999998</v>
      </c>
      <c r="F284" s="5">
        <v>16294575.207900001</v>
      </c>
      <c r="G284" s="5">
        <v>0</v>
      </c>
      <c r="H284" s="5">
        <v>5326627.4501999998</v>
      </c>
      <c r="I284" s="5">
        <v>30573066.578699999</v>
      </c>
      <c r="J284" s="6">
        <f t="shared" si="8"/>
        <v>123467663.0228</v>
      </c>
      <c r="K284" s="11"/>
      <c r="L284" s="131"/>
      <c r="M284" s="126"/>
      <c r="N284" s="12">
        <v>29</v>
      </c>
      <c r="O284" s="5" t="s">
        <v>674</v>
      </c>
      <c r="P284" s="5">
        <v>65652399.540899999</v>
      </c>
      <c r="Q284" s="5">
        <v>15009499.4088</v>
      </c>
      <c r="R284" s="5">
        <v>-2536017.62</v>
      </c>
      <c r="S284" s="5">
        <v>4906541.6277999999</v>
      </c>
      <c r="T284" s="5">
        <v>30354282.350499999</v>
      </c>
      <c r="U284" s="7">
        <f t="shared" si="9"/>
        <v>113386705.308</v>
      </c>
    </row>
    <row r="285" spans="1:21" ht="24.95" customHeight="1">
      <c r="A285" s="129"/>
      <c r="B285" s="126"/>
      <c r="C285" s="1">
        <v>7</v>
      </c>
      <c r="D285" s="5" t="s">
        <v>322</v>
      </c>
      <c r="E285" s="5">
        <v>71963741.841600001</v>
      </c>
      <c r="F285" s="5">
        <v>16452403.0832</v>
      </c>
      <c r="G285" s="5">
        <v>0</v>
      </c>
      <c r="H285" s="5">
        <v>5378220.7125000004</v>
      </c>
      <c r="I285" s="5">
        <v>32812030.344700001</v>
      </c>
      <c r="J285" s="6">
        <f t="shared" si="8"/>
        <v>126606395.98200002</v>
      </c>
      <c r="K285" s="11"/>
      <c r="L285" s="131"/>
      <c r="M285" s="126"/>
      <c r="N285" s="12">
        <v>30</v>
      </c>
      <c r="O285" s="5" t="s">
        <v>876</v>
      </c>
      <c r="P285" s="5">
        <v>55432531.048900001</v>
      </c>
      <c r="Q285" s="5">
        <v>12673025.6293</v>
      </c>
      <c r="R285" s="5">
        <v>-2536017.62</v>
      </c>
      <c r="S285" s="5">
        <v>4142758.2697000001</v>
      </c>
      <c r="T285" s="5">
        <v>28837360.327199999</v>
      </c>
      <c r="U285" s="7">
        <f t="shared" si="9"/>
        <v>98549657.655100003</v>
      </c>
    </row>
    <row r="286" spans="1:21" ht="24.95" customHeight="1">
      <c r="A286" s="129"/>
      <c r="B286" s="126"/>
      <c r="C286" s="1">
        <v>8</v>
      </c>
      <c r="D286" s="5" t="s">
        <v>323</v>
      </c>
      <c r="E286" s="5">
        <v>77887601.1752</v>
      </c>
      <c r="F286" s="5">
        <v>17806720.119399998</v>
      </c>
      <c r="G286" s="5">
        <v>0</v>
      </c>
      <c r="H286" s="5">
        <v>5820941.2012999998</v>
      </c>
      <c r="I286" s="5">
        <v>35654375.871299997</v>
      </c>
      <c r="J286" s="6">
        <f t="shared" si="8"/>
        <v>137169638.36719999</v>
      </c>
      <c r="K286" s="11"/>
      <c r="L286" s="131"/>
      <c r="M286" s="126"/>
      <c r="N286" s="12">
        <v>31</v>
      </c>
      <c r="O286" s="5" t="s">
        <v>675</v>
      </c>
      <c r="P286" s="5">
        <v>55674518.813000001</v>
      </c>
      <c r="Q286" s="5">
        <v>12728349.0482</v>
      </c>
      <c r="R286" s="5">
        <v>-2536017.62</v>
      </c>
      <c r="S286" s="5">
        <v>4160843.2604999999</v>
      </c>
      <c r="T286" s="5">
        <v>29539125.089699998</v>
      </c>
      <c r="U286" s="7">
        <f t="shared" si="9"/>
        <v>99566818.591400012</v>
      </c>
    </row>
    <row r="287" spans="1:21" ht="24.95" customHeight="1">
      <c r="A287" s="129"/>
      <c r="B287" s="126"/>
      <c r="C287" s="1">
        <v>9</v>
      </c>
      <c r="D287" s="5" t="s">
        <v>324</v>
      </c>
      <c r="E287" s="5">
        <v>70871980.298600003</v>
      </c>
      <c r="F287" s="5">
        <v>16202803.764</v>
      </c>
      <c r="G287" s="5">
        <v>0</v>
      </c>
      <c r="H287" s="5">
        <v>5296627.7548000002</v>
      </c>
      <c r="I287" s="5">
        <v>29304905.720600002</v>
      </c>
      <c r="J287" s="6">
        <f t="shared" si="8"/>
        <v>121676317.53800002</v>
      </c>
      <c r="K287" s="11"/>
      <c r="L287" s="131"/>
      <c r="M287" s="126"/>
      <c r="N287" s="12">
        <v>32</v>
      </c>
      <c r="O287" s="5" t="s">
        <v>676</v>
      </c>
      <c r="P287" s="5">
        <v>55404167.107900001</v>
      </c>
      <c r="Q287" s="5">
        <v>12666541.044500001</v>
      </c>
      <c r="R287" s="5">
        <v>-2536017.62</v>
      </c>
      <c r="S287" s="5">
        <v>4140638.4865000001</v>
      </c>
      <c r="T287" s="5">
        <v>28065758.926199999</v>
      </c>
      <c r="U287" s="7">
        <f t="shared" si="9"/>
        <v>97741087.945100009</v>
      </c>
    </row>
    <row r="288" spans="1:21" ht="24.95" customHeight="1">
      <c r="A288" s="129"/>
      <c r="B288" s="126"/>
      <c r="C288" s="1">
        <v>10</v>
      </c>
      <c r="D288" s="5" t="s">
        <v>325</v>
      </c>
      <c r="E288" s="5">
        <v>66277173.283600003</v>
      </c>
      <c r="F288" s="5">
        <v>15152335.637</v>
      </c>
      <c r="G288" s="5">
        <v>0</v>
      </c>
      <c r="H288" s="5">
        <v>4953234.1842999998</v>
      </c>
      <c r="I288" s="5">
        <v>29366472.976199999</v>
      </c>
      <c r="J288" s="6">
        <f t="shared" si="8"/>
        <v>115749216.0811</v>
      </c>
      <c r="K288" s="11"/>
      <c r="L288" s="132"/>
      <c r="M288" s="127"/>
      <c r="N288" s="12">
        <v>33</v>
      </c>
      <c r="O288" s="5" t="s">
        <v>677</v>
      </c>
      <c r="P288" s="5">
        <v>63863810.8072</v>
      </c>
      <c r="Q288" s="5">
        <v>14600590.9496</v>
      </c>
      <c r="R288" s="5">
        <v>-2536017.62</v>
      </c>
      <c r="S288" s="5">
        <v>4772871.1886</v>
      </c>
      <c r="T288" s="5">
        <v>29869560.571899999</v>
      </c>
      <c r="U288" s="7">
        <f t="shared" si="9"/>
        <v>110570815.89729999</v>
      </c>
    </row>
    <row r="289" spans="1:21" ht="24.95" customHeight="1">
      <c r="A289" s="129"/>
      <c r="B289" s="126"/>
      <c r="C289" s="1">
        <v>11</v>
      </c>
      <c r="D289" s="5" t="s">
        <v>326</v>
      </c>
      <c r="E289" s="5">
        <v>69387745.291700006</v>
      </c>
      <c r="F289" s="5">
        <v>15863476.875499999</v>
      </c>
      <c r="G289" s="5">
        <v>0</v>
      </c>
      <c r="H289" s="5">
        <v>5185703.2357000001</v>
      </c>
      <c r="I289" s="5">
        <v>29386806.596000001</v>
      </c>
      <c r="J289" s="6">
        <f t="shared" si="8"/>
        <v>119823731.9989</v>
      </c>
      <c r="K289" s="11"/>
      <c r="L289" s="18"/>
      <c r="M289" s="113" t="s">
        <v>841</v>
      </c>
      <c r="N289" s="114"/>
      <c r="O289" s="115"/>
      <c r="P289" s="14">
        <v>2060829887.4303994</v>
      </c>
      <c r="Q289" s="14">
        <v>471148430.11639994</v>
      </c>
      <c r="R289" s="14">
        <v>-83688581.460000008</v>
      </c>
      <c r="S289" s="14">
        <v>154016421.35190001</v>
      </c>
      <c r="T289" s="14">
        <v>1036856868.7579</v>
      </c>
      <c r="U289" s="7">
        <f t="shared" si="9"/>
        <v>3639163026.196599</v>
      </c>
    </row>
    <row r="290" spans="1:21" ht="24.95" customHeight="1">
      <c r="A290" s="129"/>
      <c r="B290" s="126"/>
      <c r="C290" s="1">
        <v>12</v>
      </c>
      <c r="D290" s="5" t="s">
        <v>327</v>
      </c>
      <c r="E290" s="5">
        <v>67370636.376699999</v>
      </c>
      <c r="F290" s="5">
        <v>15402323.9659</v>
      </c>
      <c r="G290" s="5">
        <v>0</v>
      </c>
      <c r="H290" s="5">
        <v>5034954.3075999999</v>
      </c>
      <c r="I290" s="5">
        <v>29269052.847800002</v>
      </c>
      <c r="J290" s="6">
        <f t="shared" si="8"/>
        <v>117076967.49800001</v>
      </c>
      <c r="K290" s="11"/>
      <c r="L290" s="130">
        <v>31</v>
      </c>
      <c r="M290" s="125" t="s">
        <v>54</v>
      </c>
      <c r="N290" s="12">
        <v>1</v>
      </c>
      <c r="O290" s="5" t="s">
        <v>678</v>
      </c>
      <c r="P290" s="5">
        <v>75332904.2535</v>
      </c>
      <c r="Q290" s="5">
        <v>17222663.448199999</v>
      </c>
      <c r="R290" s="5">
        <v>0</v>
      </c>
      <c r="S290" s="5">
        <v>5630015.5554</v>
      </c>
      <c r="T290" s="5">
        <v>28370824.003400002</v>
      </c>
      <c r="U290" s="7">
        <f t="shared" si="9"/>
        <v>126556407.2605</v>
      </c>
    </row>
    <row r="291" spans="1:21" ht="24.95" customHeight="1">
      <c r="A291" s="129"/>
      <c r="B291" s="126"/>
      <c r="C291" s="1">
        <v>13</v>
      </c>
      <c r="D291" s="5" t="s">
        <v>328</v>
      </c>
      <c r="E291" s="5">
        <v>87253787.386999995</v>
      </c>
      <c r="F291" s="5">
        <v>19948024.4342</v>
      </c>
      <c r="G291" s="5">
        <v>0</v>
      </c>
      <c r="H291" s="5">
        <v>6520924.4900000002</v>
      </c>
      <c r="I291" s="5">
        <v>38497797.5506</v>
      </c>
      <c r="J291" s="6">
        <f t="shared" si="8"/>
        <v>152220533.86179999</v>
      </c>
      <c r="K291" s="11"/>
      <c r="L291" s="131"/>
      <c r="M291" s="126"/>
      <c r="N291" s="12">
        <v>2</v>
      </c>
      <c r="O291" s="5" t="s">
        <v>519</v>
      </c>
      <c r="P291" s="5">
        <v>75992352.702500001</v>
      </c>
      <c r="Q291" s="5">
        <v>17373427.033</v>
      </c>
      <c r="R291" s="5">
        <v>0</v>
      </c>
      <c r="S291" s="5">
        <v>5679299.5311000003</v>
      </c>
      <c r="T291" s="5">
        <v>29027390.357500002</v>
      </c>
      <c r="U291" s="7">
        <f t="shared" si="9"/>
        <v>128072469.62410001</v>
      </c>
    </row>
    <row r="292" spans="1:21" ht="24.95" customHeight="1">
      <c r="A292" s="129"/>
      <c r="B292" s="126"/>
      <c r="C292" s="1">
        <v>14</v>
      </c>
      <c r="D292" s="5" t="s">
        <v>329</v>
      </c>
      <c r="E292" s="5">
        <v>59868371.262100004</v>
      </c>
      <c r="F292" s="5">
        <v>13687150.6502</v>
      </c>
      <c r="G292" s="5">
        <v>0</v>
      </c>
      <c r="H292" s="5">
        <v>4474271.4331999999</v>
      </c>
      <c r="I292" s="5">
        <v>28130143.578699999</v>
      </c>
      <c r="J292" s="6">
        <f t="shared" si="8"/>
        <v>106159936.9242</v>
      </c>
      <c r="K292" s="11"/>
      <c r="L292" s="131"/>
      <c r="M292" s="126"/>
      <c r="N292" s="12">
        <v>3</v>
      </c>
      <c r="O292" s="5" t="s">
        <v>679</v>
      </c>
      <c r="P292" s="5">
        <v>75661207.780000001</v>
      </c>
      <c r="Q292" s="5">
        <v>17297720.439599998</v>
      </c>
      <c r="R292" s="5">
        <v>0</v>
      </c>
      <c r="S292" s="5">
        <v>5654551.3672000002</v>
      </c>
      <c r="T292" s="5">
        <v>28551334.439100001</v>
      </c>
      <c r="U292" s="7">
        <f t="shared" si="9"/>
        <v>127164814.02589999</v>
      </c>
    </row>
    <row r="293" spans="1:21" ht="24.95" customHeight="1">
      <c r="A293" s="129"/>
      <c r="B293" s="126"/>
      <c r="C293" s="1">
        <v>15</v>
      </c>
      <c r="D293" s="5" t="s">
        <v>330</v>
      </c>
      <c r="E293" s="5">
        <v>66264605.1875</v>
      </c>
      <c r="F293" s="5">
        <v>15149462.309699999</v>
      </c>
      <c r="G293" s="5">
        <v>0</v>
      </c>
      <c r="H293" s="5">
        <v>4952294.9057999998</v>
      </c>
      <c r="I293" s="5">
        <v>31068549.883200001</v>
      </c>
      <c r="J293" s="6">
        <f t="shared" si="8"/>
        <v>117434912.2862</v>
      </c>
      <c r="K293" s="11"/>
      <c r="L293" s="131"/>
      <c r="M293" s="126"/>
      <c r="N293" s="12">
        <v>4</v>
      </c>
      <c r="O293" s="5" t="s">
        <v>680</v>
      </c>
      <c r="P293" s="5">
        <v>57441422.7531</v>
      </c>
      <c r="Q293" s="5">
        <v>13132299.9142</v>
      </c>
      <c r="R293" s="5">
        <v>0</v>
      </c>
      <c r="S293" s="5">
        <v>4292893.0833999999</v>
      </c>
      <c r="T293" s="5">
        <v>23292233.412</v>
      </c>
      <c r="U293" s="7">
        <f t="shared" si="9"/>
        <v>98158849.162699997</v>
      </c>
    </row>
    <row r="294" spans="1:21" ht="24.95" customHeight="1">
      <c r="A294" s="129"/>
      <c r="B294" s="126"/>
      <c r="C294" s="1">
        <v>16</v>
      </c>
      <c r="D294" s="5" t="s">
        <v>331</v>
      </c>
      <c r="E294" s="5">
        <v>75242575.638999999</v>
      </c>
      <c r="F294" s="5">
        <v>17202012.454500001</v>
      </c>
      <c r="G294" s="5">
        <v>0</v>
      </c>
      <c r="H294" s="5">
        <v>5623264.8332000002</v>
      </c>
      <c r="I294" s="5">
        <v>34214087.239799999</v>
      </c>
      <c r="J294" s="6">
        <f t="shared" si="8"/>
        <v>132281940.1665</v>
      </c>
      <c r="K294" s="11"/>
      <c r="L294" s="131"/>
      <c r="M294" s="126"/>
      <c r="N294" s="12">
        <v>5</v>
      </c>
      <c r="O294" s="5" t="s">
        <v>681</v>
      </c>
      <c r="P294" s="5">
        <v>99940236.159299999</v>
      </c>
      <c r="Q294" s="5">
        <v>22848409.5942</v>
      </c>
      <c r="R294" s="5">
        <v>0</v>
      </c>
      <c r="S294" s="5">
        <v>7469048.0840999996</v>
      </c>
      <c r="T294" s="5">
        <v>42759153.939300001</v>
      </c>
      <c r="U294" s="7">
        <f t="shared" si="9"/>
        <v>173016847.77689999</v>
      </c>
    </row>
    <row r="295" spans="1:21" ht="24.95" customHeight="1">
      <c r="A295" s="129"/>
      <c r="B295" s="127"/>
      <c r="C295" s="1">
        <v>17</v>
      </c>
      <c r="D295" s="5" t="s">
        <v>332</v>
      </c>
      <c r="E295" s="5">
        <v>62311251.636699997</v>
      </c>
      <c r="F295" s="5">
        <v>14245643.741</v>
      </c>
      <c r="G295" s="5">
        <v>0</v>
      </c>
      <c r="H295" s="89">
        <v>4656840.4532000003</v>
      </c>
      <c r="I295" s="5">
        <v>28010803.921300001</v>
      </c>
      <c r="J295" s="6">
        <f t="shared" si="8"/>
        <v>109224539.75220001</v>
      </c>
      <c r="K295" s="11"/>
      <c r="L295" s="131"/>
      <c r="M295" s="126"/>
      <c r="N295" s="12">
        <v>6</v>
      </c>
      <c r="O295" s="5" t="s">
        <v>682</v>
      </c>
      <c r="P295" s="5">
        <v>86422877.028300002</v>
      </c>
      <c r="Q295" s="5">
        <v>19758061.102699999</v>
      </c>
      <c r="R295" s="5">
        <v>0</v>
      </c>
      <c r="S295" s="5">
        <v>6458826.2834999999</v>
      </c>
      <c r="T295" s="5">
        <v>35816044.040700004</v>
      </c>
      <c r="U295" s="7">
        <f t="shared" si="9"/>
        <v>148455808.45520002</v>
      </c>
    </row>
    <row r="296" spans="1:21" ht="24.95" customHeight="1">
      <c r="A296" s="1"/>
      <c r="B296" s="113" t="s">
        <v>825</v>
      </c>
      <c r="C296" s="114"/>
      <c r="D296" s="115"/>
      <c r="E296" s="14">
        <v>1210094836.2819998</v>
      </c>
      <c r="F296" s="14">
        <v>276652762.98820001</v>
      </c>
      <c r="G296" s="14">
        <v>0</v>
      </c>
      <c r="H296" s="14">
        <v>90436613.578400001</v>
      </c>
      <c r="I296" s="14">
        <v>540817277.43910003</v>
      </c>
      <c r="J296" s="7">
        <f t="shared" si="8"/>
        <v>2118001490.2876997</v>
      </c>
      <c r="K296" s="11"/>
      <c r="L296" s="131"/>
      <c r="M296" s="126"/>
      <c r="N296" s="12">
        <v>7</v>
      </c>
      <c r="O296" s="5" t="s">
        <v>683</v>
      </c>
      <c r="P296" s="5">
        <v>75865760.864800006</v>
      </c>
      <c r="Q296" s="5">
        <v>17344485.514800001</v>
      </c>
      <c r="R296" s="5">
        <v>0</v>
      </c>
      <c r="S296" s="5">
        <v>5669838.6716999998</v>
      </c>
      <c r="T296" s="5">
        <v>27840167.501400001</v>
      </c>
      <c r="U296" s="7">
        <f t="shared" si="9"/>
        <v>126720252.55270001</v>
      </c>
    </row>
    <row r="297" spans="1:21" ht="24.95" customHeight="1">
      <c r="A297" s="129">
        <v>15</v>
      </c>
      <c r="B297" s="125" t="s">
        <v>38</v>
      </c>
      <c r="C297" s="1">
        <v>1</v>
      </c>
      <c r="D297" s="5" t="s">
        <v>333</v>
      </c>
      <c r="E297" s="5">
        <v>99418699.291199997</v>
      </c>
      <c r="F297" s="5">
        <v>22729175.455499999</v>
      </c>
      <c r="G297" s="5">
        <v>-4907596.13</v>
      </c>
      <c r="H297" s="5">
        <v>7430070.9504000004</v>
      </c>
      <c r="I297" s="5">
        <v>36943736.664999999</v>
      </c>
      <c r="J297" s="6">
        <f t="shared" si="8"/>
        <v>161614086.23209998</v>
      </c>
      <c r="K297" s="11"/>
      <c r="L297" s="131"/>
      <c r="M297" s="126"/>
      <c r="N297" s="12">
        <v>8</v>
      </c>
      <c r="O297" s="5" t="s">
        <v>684</v>
      </c>
      <c r="P297" s="5">
        <v>67001704.969099998</v>
      </c>
      <c r="Q297" s="5">
        <v>15317978.5987</v>
      </c>
      <c r="R297" s="5">
        <v>0</v>
      </c>
      <c r="S297" s="5">
        <v>5007382.1651999997</v>
      </c>
      <c r="T297" s="5">
        <v>25321177.505800001</v>
      </c>
      <c r="U297" s="7">
        <f t="shared" si="9"/>
        <v>112648243.23879999</v>
      </c>
    </row>
    <row r="298" spans="1:21" ht="24.95" customHeight="1">
      <c r="A298" s="129"/>
      <c r="B298" s="126"/>
      <c r="C298" s="1">
        <v>2</v>
      </c>
      <c r="D298" s="5" t="s">
        <v>334</v>
      </c>
      <c r="E298" s="5">
        <v>72201090.0009</v>
      </c>
      <c r="F298" s="5">
        <v>16506665.792300001</v>
      </c>
      <c r="G298" s="5">
        <v>-4907596.13</v>
      </c>
      <c r="H298" s="5">
        <v>5395958.9616999999</v>
      </c>
      <c r="I298" s="5">
        <v>29846567.0284</v>
      </c>
      <c r="J298" s="6">
        <f t="shared" si="8"/>
        <v>119042685.65330002</v>
      </c>
      <c r="K298" s="11"/>
      <c r="L298" s="131"/>
      <c r="M298" s="126"/>
      <c r="N298" s="12">
        <v>9</v>
      </c>
      <c r="O298" s="5" t="s">
        <v>685</v>
      </c>
      <c r="P298" s="5">
        <v>68722022.210800007</v>
      </c>
      <c r="Q298" s="5">
        <v>15711278.7797</v>
      </c>
      <c r="R298" s="5">
        <v>0</v>
      </c>
      <c r="S298" s="5">
        <v>5135950.3244000003</v>
      </c>
      <c r="T298" s="5">
        <v>26409734.161899999</v>
      </c>
      <c r="U298" s="7">
        <f t="shared" si="9"/>
        <v>115978985.47680001</v>
      </c>
    </row>
    <row r="299" spans="1:21" ht="24.95" customHeight="1">
      <c r="A299" s="129"/>
      <c r="B299" s="126"/>
      <c r="C299" s="1">
        <v>3</v>
      </c>
      <c r="D299" s="5" t="s">
        <v>850</v>
      </c>
      <c r="E299" s="5">
        <v>72668810.770099998</v>
      </c>
      <c r="F299" s="5">
        <v>16613596.4553</v>
      </c>
      <c r="G299" s="5">
        <v>-4907596.13</v>
      </c>
      <c r="H299" s="5">
        <v>5430914.1414000001</v>
      </c>
      <c r="I299" s="5">
        <v>29257231.890900001</v>
      </c>
      <c r="J299" s="6">
        <f t="shared" si="8"/>
        <v>119062957.1277</v>
      </c>
      <c r="K299" s="11"/>
      <c r="L299" s="131"/>
      <c r="M299" s="126"/>
      <c r="N299" s="12">
        <v>10</v>
      </c>
      <c r="O299" s="5" t="s">
        <v>686</v>
      </c>
      <c r="P299" s="5">
        <v>65192797.473700002</v>
      </c>
      <c r="Q299" s="5">
        <v>14904424.849400001</v>
      </c>
      <c r="R299" s="5">
        <v>0</v>
      </c>
      <c r="S299" s="5">
        <v>4872193.2004000004</v>
      </c>
      <c r="T299" s="5">
        <v>24464843.248799998</v>
      </c>
      <c r="U299" s="7">
        <f t="shared" si="9"/>
        <v>109434258.77229999</v>
      </c>
    </row>
    <row r="300" spans="1:21" ht="24.95" customHeight="1">
      <c r="A300" s="129"/>
      <c r="B300" s="126"/>
      <c r="C300" s="1">
        <v>4</v>
      </c>
      <c r="D300" s="5" t="s">
        <v>335</v>
      </c>
      <c r="E300" s="5">
        <v>79182475.148499995</v>
      </c>
      <c r="F300" s="5">
        <v>18102755.1505</v>
      </c>
      <c r="G300" s="5">
        <v>-4907596.13</v>
      </c>
      <c r="H300" s="5">
        <v>5917713.7960000001</v>
      </c>
      <c r="I300" s="5">
        <v>29543035.360800002</v>
      </c>
      <c r="J300" s="6">
        <f t="shared" si="8"/>
        <v>127838383.3258</v>
      </c>
      <c r="K300" s="11"/>
      <c r="L300" s="131"/>
      <c r="M300" s="126"/>
      <c r="N300" s="12">
        <v>11</v>
      </c>
      <c r="O300" s="5" t="s">
        <v>687</v>
      </c>
      <c r="P300" s="5">
        <v>90072304.717600003</v>
      </c>
      <c r="Q300" s="5">
        <v>20592395.919500001</v>
      </c>
      <c r="R300" s="5">
        <v>0</v>
      </c>
      <c r="S300" s="5">
        <v>6731566.7927000001</v>
      </c>
      <c r="T300" s="5">
        <v>35148546.241999999</v>
      </c>
      <c r="U300" s="7">
        <f t="shared" si="9"/>
        <v>152544813.67180002</v>
      </c>
    </row>
    <row r="301" spans="1:21" ht="24.95" customHeight="1">
      <c r="A301" s="129"/>
      <c r="B301" s="126"/>
      <c r="C301" s="1">
        <v>5</v>
      </c>
      <c r="D301" s="5" t="s">
        <v>336</v>
      </c>
      <c r="E301" s="5">
        <v>77015793.829300001</v>
      </c>
      <c r="F301" s="5">
        <v>17607406.888900001</v>
      </c>
      <c r="G301" s="5">
        <v>-4907596.13</v>
      </c>
      <c r="H301" s="5">
        <v>5755786.5525000002</v>
      </c>
      <c r="I301" s="5">
        <v>31179750.158300001</v>
      </c>
      <c r="J301" s="6">
        <f t="shared" si="8"/>
        <v>126651141.29899999</v>
      </c>
      <c r="K301" s="11"/>
      <c r="L301" s="131"/>
      <c r="M301" s="126"/>
      <c r="N301" s="12">
        <v>12</v>
      </c>
      <c r="O301" s="5" t="s">
        <v>688</v>
      </c>
      <c r="P301" s="5">
        <v>60641389.503200002</v>
      </c>
      <c r="Q301" s="5">
        <v>13863878.6436</v>
      </c>
      <c r="R301" s="5">
        <v>0</v>
      </c>
      <c r="S301" s="5">
        <v>4532043.0637999997</v>
      </c>
      <c r="T301" s="5">
        <v>23961090.5614</v>
      </c>
      <c r="U301" s="7">
        <f t="shared" si="9"/>
        <v>102998401.77199998</v>
      </c>
    </row>
    <row r="302" spans="1:21" ht="24.95" customHeight="1">
      <c r="A302" s="129"/>
      <c r="B302" s="126"/>
      <c r="C302" s="1">
        <v>6</v>
      </c>
      <c r="D302" s="5" t="s">
        <v>38</v>
      </c>
      <c r="E302" s="5">
        <v>83860416.238399997</v>
      </c>
      <c r="F302" s="5">
        <v>19172229.450199999</v>
      </c>
      <c r="G302" s="5">
        <v>-4907596.13</v>
      </c>
      <c r="H302" s="5">
        <v>6267320.4036999997</v>
      </c>
      <c r="I302" s="5">
        <v>32987290.018199999</v>
      </c>
      <c r="J302" s="6">
        <f t="shared" si="8"/>
        <v>137379659.98050001</v>
      </c>
      <c r="K302" s="11"/>
      <c r="L302" s="131"/>
      <c r="M302" s="126"/>
      <c r="N302" s="12">
        <v>13</v>
      </c>
      <c r="O302" s="5" t="s">
        <v>689</v>
      </c>
      <c r="P302" s="5">
        <v>80957428.422499999</v>
      </c>
      <c r="Q302" s="5">
        <v>18508546.261</v>
      </c>
      <c r="R302" s="5">
        <v>0</v>
      </c>
      <c r="S302" s="5">
        <v>6050365.1870999997</v>
      </c>
      <c r="T302" s="5">
        <v>29300733.113200001</v>
      </c>
      <c r="U302" s="7">
        <f t="shared" si="9"/>
        <v>134817072.98379999</v>
      </c>
    </row>
    <row r="303" spans="1:21" ht="24.95" customHeight="1">
      <c r="A303" s="129"/>
      <c r="B303" s="126"/>
      <c r="C303" s="1">
        <v>7</v>
      </c>
      <c r="D303" s="5" t="s">
        <v>337</v>
      </c>
      <c r="E303" s="5">
        <v>65754315.6404</v>
      </c>
      <c r="F303" s="5">
        <v>15032799.5417</v>
      </c>
      <c r="G303" s="5">
        <v>-4907596.13</v>
      </c>
      <c r="H303" s="5">
        <v>4914158.3422999997</v>
      </c>
      <c r="I303" s="5">
        <v>26292771.366</v>
      </c>
      <c r="J303" s="6">
        <f t="shared" si="8"/>
        <v>107086448.7604</v>
      </c>
      <c r="K303" s="11"/>
      <c r="L303" s="131"/>
      <c r="M303" s="126"/>
      <c r="N303" s="12">
        <v>14</v>
      </c>
      <c r="O303" s="5" t="s">
        <v>690</v>
      </c>
      <c r="P303" s="5">
        <v>80840337.2086</v>
      </c>
      <c r="Q303" s="5">
        <v>18481776.782400001</v>
      </c>
      <c r="R303" s="5">
        <v>0</v>
      </c>
      <c r="S303" s="5">
        <v>6041614.3581999997</v>
      </c>
      <c r="T303" s="5">
        <v>29597751.225699998</v>
      </c>
      <c r="U303" s="7">
        <f t="shared" si="9"/>
        <v>134961479.5749</v>
      </c>
    </row>
    <row r="304" spans="1:21" ht="24.95" customHeight="1">
      <c r="A304" s="129"/>
      <c r="B304" s="126"/>
      <c r="C304" s="1">
        <v>8</v>
      </c>
      <c r="D304" s="5" t="s">
        <v>338</v>
      </c>
      <c r="E304" s="5">
        <v>70533615.566200003</v>
      </c>
      <c r="F304" s="5">
        <v>16125446.5724</v>
      </c>
      <c r="G304" s="5">
        <v>-4907596.13</v>
      </c>
      <c r="H304" s="5">
        <v>5271340.0173000004</v>
      </c>
      <c r="I304" s="5">
        <v>28869477.1239</v>
      </c>
      <c r="J304" s="6">
        <f t="shared" si="8"/>
        <v>115892283.1498</v>
      </c>
      <c r="K304" s="11"/>
      <c r="L304" s="131"/>
      <c r="M304" s="126"/>
      <c r="N304" s="12">
        <v>15</v>
      </c>
      <c r="O304" s="5" t="s">
        <v>691</v>
      </c>
      <c r="P304" s="5">
        <v>63886200.076700002</v>
      </c>
      <c r="Q304" s="5">
        <v>14605709.6007</v>
      </c>
      <c r="R304" s="5">
        <v>0</v>
      </c>
      <c r="S304" s="5">
        <v>4774544.4539999999</v>
      </c>
      <c r="T304" s="5">
        <v>25895106.669500001</v>
      </c>
      <c r="U304" s="7">
        <f t="shared" si="9"/>
        <v>109161560.80090001</v>
      </c>
    </row>
    <row r="305" spans="1:21" ht="24.95" customHeight="1">
      <c r="A305" s="129"/>
      <c r="B305" s="126"/>
      <c r="C305" s="1">
        <v>9</v>
      </c>
      <c r="D305" s="5" t="s">
        <v>339</v>
      </c>
      <c r="E305" s="5">
        <v>64304265.033500001</v>
      </c>
      <c r="F305" s="5">
        <v>14701287.9157</v>
      </c>
      <c r="G305" s="5">
        <v>-4907596.13</v>
      </c>
      <c r="H305" s="5">
        <v>4805788.5992999999</v>
      </c>
      <c r="I305" s="5">
        <v>25634619.102899998</v>
      </c>
      <c r="J305" s="6">
        <f t="shared" si="8"/>
        <v>104538364.5214</v>
      </c>
      <c r="K305" s="11"/>
      <c r="L305" s="131"/>
      <c r="M305" s="126"/>
      <c r="N305" s="12">
        <v>16</v>
      </c>
      <c r="O305" s="5" t="s">
        <v>692</v>
      </c>
      <c r="P305" s="5">
        <v>81402622.389899999</v>
      </c>
      <c r="Q305" s="5">
        <v>18610326.8301</v>
      </c>
      <c r="R305" s="5">
        <v>0</v>
      </c>
      <c r="S305" s="5">
        <v>6083636.8229999999</v>
      </c>
      <c r="T305" s="5">
        <v>30225771.216600001</v>
      </c>
      <c r="U305" s="7">
        <f t="shared" si="9"/>
        <v>136322357.25959998</v>
      </c>
    </row>
    <row r="306" spans="1:21" ht="24.95" customHeight="1">
      <c r="A306" s="129"/>
      <c r="B306" s="126"/>
      <c r="C306" s="1">
        <v>10</v>
      </c>
      <c r="D306" s="5" t="s">
        <v>340</v>
      </c>
      <c r="E306" s="5">
        <v>60984454.867899999</v>
      </c>
      <c r="F306" s="5">
        <v>13942310.497199999</v>
      </c>
      <c r="G306" s="5">
        <v>-4907596.13</v>
      </c>
      <c r="H306" s="5">
        <v>4557682.1037999997</v>
      </c>
      <c r="I306" s="5">
        <v>26389908.296399999</v>
      </c>
      <c r="J306" s="6">
        <f t="shared" si="8"/>
        <v>100966759.6353</v>
      </c>
      <c r="K306" s="11"/>
      <c r="L306" s="132"/>
      <c r="M306" s="127"/>
      <c r="N306" s="12">
        <v>17</v>
      </c>
      <c r="O306" s="5" t="s">
        <v>693</v>
      </c>
      <c r="P306" s="5">
        <v>86490648.658399999</v>
      </c>
      <c r="Q306" s="5">
        <v>19773555.1021</v>
      </c>
      <c r="R306" s="5">
        <v>0</v>
      </c>
      <c r="S306" s="5">
        <v>6463891.2061999999</v>
      </c>
      <c r="T306" s="5">
        <v>27603187.375</v>
      </c>
      <c r="U306" s="7">
        <f t="shared" si="9"/>
        <v>140331282.34170002</v>
      </c>
    </row>
    <row r="307" spans="1:21" ht="24.95" customHeight="1">
      <c r="A307" s="129"/>
      <c r="B307" s="127"/>
      <c r="C307" s="1">
        <v>11</v>
      </c>
      <c r="D307" s="5" t="s">
        <v>341</v>
      </c>
      <c r="E307" s="5">
        <v>83233890.596300006</v>
      </c>
      <c r="F307" s="5">
        <v>19028992.701499999</v>
      </c>
      <c r="G307" s="5">
        <v>-4907596.13</v>
      </c>
      <c r="H307" s="5">
        <v>6220496.9188000001</v>
      </c>
      <c r="I307" s="5">
        <v>32265021.717099998</v>
      </c>
      <c r="J307" s="6">
        <f t="shared" si="8"/>
        <v>135840805.8037</v>
      </c>
      <c r="K307" s="11"/>
      <c r="L307" s="18"/>
      <c r="M307" s="113" t="s">
        <v>842</v>
      </c>
      <c r="N307" s="114"/>
      <c r="O307" s="115"/>
      <c r="P307" s="14">
        <v>1291864217.1720002</v>
      </c>
      <c r="Q307" s="14">
        <v>295346938.41390002</v>
      </c>
      <c r="R307" s="14">
        <v>0</v>
      </c>
      <c r="S307" s="14">
        <v>96547660.1514</v>
      </c>
      <c r="T307" s="14">
        <v>493585089.0133</v>
      </c>
      <c r="U307" s="7">
        <f t="shared" si="9"/>
        <v>2177343904.7506003</v>
      </c>
    </row>
    <row r="308" spans="1:21" ht="24.95" customHeight="1">
      <c r="A308" s="1"/>
      <c r="B308" s="113" t="s">
        <v>826</v>
      </c>
      <c r="C308" s="114"/>
      <c r="D308" s="115"/>
      <c r="E308" s="14">
        <v>829157826.98269999</v>
      </c>
      <c r="F308" s="14">
        <v>189562666.42120001</v>
      </c>
      <c r="G308" s="14">
        <v>-53983557.430000007</v>
      </c>
      <c r="H308" s="14">
        <v>61967230.787200004</v>
      </c>
      <c r="I308" s="14">
        <v>329209408.72790003</v>
      </c>
      <c r="J308" s="7">
        <f t="shared" si="8"/>
        <v>1355913575.4890001</v>
      </c>
      <c r="K308" s="11"/>
      <c r="L308" s="130">
        <v>32</v>
      </c>
      <c r="M308" s="125" t="s">
        <v>55</v>
      </c>
      <c r="N308" s="12">
        <v>1</v>
      </c>
      <c r="O308" s="5" t="s">
        <v>694</v>
      </c>
      <c r="P308" s="5">
        <v>57547121.588500001</v>
      </c>
      <c r="Q308" s="5">
        <v>13156464.858899999</v>
      </c>
      <c r="R308" s="5">
        <v>0</v>
      </c>
      <c r="S308" s="5">
        <v>4300792.5011999998</v>
      </c>
      <c r="T308" s="5">
        <v>39675584.817000002</v>
      </c>
      <c r="U308" s="7">
        <f t="shared" si="9"/>
        <v>114679963.76560001</v>
      </c>
    </row>
    <row r="309" spans="1:21" ht="24.95" customHeight="1">
      <c r="A309" s="129">
        <v>16</v>
      </c>
      <c r="B309" s="125" t="s">
        <v>39</v>
      </c>
      <c r="C309" s="1">
        <v>1</v>
      </c>
      <c r="D309" s="5" t="s">
        <v>342</v>
      </c>
      <c r="E309" s="5">
        <v>65063613.922499999</v>
      </c>
      <c r="F309" s="5">
        <v>14874890.811799999</v>
      </c>
      <c r="G309" s="5">
        <v>0</v>
      </c>
      <c r="H309" s="5">
        <v>4862538.6490000002</v>
      </c>
      <c r="I309" s="5">
        <v>28614291.992699999</v>
      </c>
      <c r="J309" s="6">
        <f t="shared" si="8"/>
        <v>113415335.376</v>
      </c>
      <c r="K309" s="11"/>
      <c r="L309" s="131"/>
      <c r="M309" s="126"/>
      <c r="N309" s="12">
        <v>2</v>
      </c>
      <c r="O309" s="5" t="s">
        <v>695</v>
      </c>
      <c r="P309" s="5">
        <v>71900659.169699997</v>
      </c>
      <c r="Q309" s="5">
        <v>16437981.0768</v>
      </c>
      <c r="R309" s="5">
        <v>0</v>
      </c>
      <c r="S309" s="5">
        <v>5373506.2198000001</v>
      </c>
      <c r="T309" s="5">
        <v>44358434.456299998</v>
      </c>
      <c r="U309" s="7">
        <f t="shared" si="9"/>
        <v>138070580.9226</v>
      </c>
    </row>
    <row r="310" spans="1:21" ht="24.95" customHeight="1">
      <c r="A310" s="129"/>
      <c r="B310" s="126"/>
      <c r="C310" s="1">
        <v>2</v>
      </c>
      <c r="D310" s="5" t="s">
        <v>343</v>
      </c>
      <c r="E310" s="5">
        <v>61228140.322999999</v>
      </c>
      <c r="F310" s="5">
        <v>13998022.043500001</v>
      </c>
      <c r="G310" s="5">
        <v>0</v>
      </c>
      <c r="H310" s="5">
        <v>4575893.9716999996</v>
      </c>
      <c r="I310" s="5">
        <v>27212461.655999999</v>
      </c>
      <c r="J310" s="6">
        <f t="shared" si="8"/>
        <v>107014517.99420001</v>
      </c>
      <c r="K310" s="11"/>
      <c r="L310" s="131"/>
      <c r="M310" s="126"/>
      <c r="N310" s="12">
        <v>3</v>
      </c>
      <c r="O310" s="5" t="s">
        <v>696</v>
      </c>
      <c r="P310" s="5">
        <v>66235588.804200001</v>
      </c>
      <c r="Q310" s="5">
        <v>15142828.562999999</v>
      </c>
      <c r="R310" s="5">
        <v>0</v>
      </c>
      <c r="S310" s="5">
        <v>4950126.3622000003</v>
      </c>
      <c r="T310" s="5">
        <v>39067218.7707</v>
      </c>
      <c r="U310" s="7">
        <f t="shared" si="9"/>
        <v>125395762.50010002</v>
      </c>
    </row>
    <row r="311" spans="1:21" ht="24.95" customHeight="1">
      <c r="A311" s="129"/>
      <c r="B311" s="126"/>
      <c r="C311" s="1">
        <v>3</v>
      </c>
      <c r="D311" s="5" t="s">
        <v>344</v>
      </c>
      <c r="E311" s="5">
        <v>56249654.381800003</v>
      </c>
      <c r="F311" s="5">
        <v>12859836.960899999</v>
      </c>
      <c r="G311" s="5">
        <v>0</v>
      </c>
      <c r="H311" s="5">
        <v>4203826.1008000001</v>
      </c>
      <c r="I311" s="5">
        <v>24948519.8222</v>
      </c>
      <c r="J311" s="6">
        <f t="shared" si="8"/>
        <v>98261837.265700012</v>
      </c>
      <c r="K311" s="11"/>
      <c r="L311" s="131"/>
      <c r="M311" s="126"/>
      <c r="N311" s="12">
        <v>4</v>
      </c>
      <c r="O311" s="5" t="s">
        <v>697</v>
      </c>
      <c r="P311" s="5">
        <v>70705163.943700001</v>
      </c>
      <c r="Q311" s="5">
        <v>16164666.087400001</v>
      </c>
      <c r="R311" s="5">
        <v>0</v>
      </c>
      <c r="S311" s="5">
        <v>5284160.7103000004</v>
      </c>
      <c r="T311" s="5">
        <v>42182567.215400003</v>
      </c>
      <c r="U311" s="7">
        <f t="shared" si="9"/>
        <v>134336557.95680001</v>
      </c>
    </row>
    <row r="312" spans="1:21" ht="24.95" customHeight="1">
      <c r="A312" s="129"/>
      <c r="B312" s="126"/>
      <c r="C312" s="1">
        <v>4</v>
      </c>
      <c r="D312" s="5" t="s">
        <v>345</v>
      </c>
      <c r="E312" s="5">
        <v>59825846.607600003</v>
      </c>
      <c r="F312" s="5">
        <v>13677428.6327</v>
      </c>
      <c r="G312" s="5">
        <v>0</v>
      </c>
      <c r="H312" s="5">
        <v>4471093.3469000002</v>
      </c>
      <c r="I312" s="5">
        <v>26911761.968800001</v>
      </c>
      <c r="J312" s="6">
        <f t="shared" si="8"/>
        <v>104886130.55599999</v>
      </c>
      <c r="K312" s="11"/>
      <c r="L312" s="131"/>
      <c r="M312" s="126"/>
      <c r="N312" s="12">
        <v>5</v>
      </c>
      <c r="O312" s="5" t="s">
        <v>698</v>
      </c>
      <c r="P312" s="5">
        <v>65632081.276699997</v>
      </c>
      <c r="Q312" s="5">
        <v>15004854.2325</v>
      </c>
      <c r="R312" s="5">
        <v>0</v>
      </c>
      <c r="S312" s="5">
        <v>4905023.1393999998</v>
      </c>
      <c r="T312" s="5">
        <v>42697477.905900002</v>
      </c>
      <c r="U312" s="7">
        <f t="shared" si="9"/>
        <v>128239436.5545</v>
      </c>
    </row>
    <row r="313" spans="1:21" ht="24.95" customHeight="1">
      <c r="A313" s="129"/>
      <c r="B313" s="126"/>
      <c r="C313" s="1">
        <v>5</v>
      </c>
      <c r="D313" s="5" t="s">
        <v>346</v>
      </c>
      <c r="E313" s="5">
        <v>64151632.774400003</v>
      </c>
      <c r="F313" s="5">
        <v>14666393.0174</v>
      </c>
      <c r="G313" s="5">
        <v>0</v>
      </c>
      <c r="H313" s="5">
        <v>4794381.6052000001</v>
      </c>
      <c r="I313" s="5">
        <v>26504693.094900001</v>
      </c>
      <c r="J313" s="6">
        <f t="shared" si="8"/>
        <v>110117100.49190001</v>
      </c>
      <c r="K313" s="11"/>
      <c r="L313" s="131"/>
      <c r="M313" s="126"/>
      <c r="N313" s="12">
        <v>6</v>
      </c>
      <c r="O313" s="5" t="s">
        <v>699</v>
      </c>
      <c r="P313" s="5">
        <v>65621114.265799999</v>
      </c>
      <c r="Q313" s="5">
        <v>15002346.9464</v>
      </c>
      <c r="R313" s="5">
        <v>0</v>
      </c>
      <c r="S313" s="5">
        <v>4904203.5181999998</v>
      </c>
      <c r="T313" s="5">
        <v>42428892.877400003</v>
      </c>
      <c r="U313" s="7">
        <f t="shared" si="9"/>
        <v>127956557.60780001</v>
      </c>
    </row>
    <row r="314" spans="1:21" ht="24.95" customHeight="1">
      <c r="A314" s="129"/>
      <c r="B314" s="126"/>
      <c r="C314" s="1">
        <v>6</v>
      </c>
      <c r="D314" s="5" t="s">
        <v>347</v>
      </c>
      <c r="E314" s="5">
        <v>64366442.799199998</v>
      </c>
      <c r="F314" s="5">
        <v>14715503.0418</v>
      </c>
      <c r="G314" s="5">
        <v>0</v>
      </c>
      <c r="H314" s="5">
        <v>4810435.4637000002</v>
      </c>
      <c r="I314" s="5">
        <v>26588123.239799999</v>
      </c>
      <c r="J314" s="6">
        <f t="shared" si="8"/>
        <v>110480504.54449999</v>
      </c>
      <c r="K314" s="11"/>
      <c r="L314" s="131"/>
      <c r="M314" s="126"/>
      <c r="N314" s="12">
        <v>7</v>
      </c>
      <c r="O314" s="5" t="s">
        <v>700</v>
      </c>
      <c r="P314" s="5">
        <v>71118272.384900004</v>
      </c>
      <c r="Q314" s="5">
        <v>16259111.2402</v>
      </c>
      <c r="R314" s="5">
        <v>0</v>
      </c>
      <c r="S314" s="5">
        <v>5315034.4297000002</v>
      </c>
      <c r="T314" s="5">
        <v>44378145.0405</v>
      </c>
      <c r="U314" s="7">
        <f t="shared" si="9"/>
        <v>137070563.09530002</v>
      </c>
    </row>
    <row r="315" spans="1:21" ht="24.95" customHeight="1">
      <c r="A315" s="129"/>
      <c r="B315" s="126"/>
      <c r="C315" s="1">
        <v>7</v>
      </c>
      <c r="D315" s="5" t="s">
        <v>348</v>
      </c>
      <c r="E315" s="5">
        <v>57611361.126699999</v>
      </c>
      <c r="F315" s="5">
        <v>13171151.3489</v>
      </c>
      <c r="G315" s="5">
        <v>0</v>
      </c>
      <c r="H315" s="5">
        <v>4305593.4524999997</v>
      </c>
      <c r="I315" s="5">
        <v>24371532.119600002</v>
      </c>
      <c r="J315" s="6">
        <f t="shared" si="8"/>
        <v>99459638.047700003</v>
      </c>
      <c r="K315" s="11"/>
      <c r="L315" s="131"/>
      <c r="M315" s="126"/>
      <c r="N315" s="12">
        <v>8</v>
      </c>
      <c r="O315" s="5" t="s">
        <v>701</v>
      </c>
      <c r="P315" s="5">
        <v>68900153.113399997</v>
      </c>
      <c r="Q315" s="5">
        <v>15752003.1965</v>
      </c>
      <c r="R315" s="5">
        <v>0</v>
      </c>
      <c r="S315" s="5">
        <v>5149262.9633999998</v>
      </c>
      <c r="T315" s="5">
        <v>41042695.072999999</v>
      </c>
      <c r="U315" s="7">
        <f t="shared" si="9"/>
        <v>130844114.34630001</v>
      </c>
    </row>
    <row r="316" spans="1:21" ht="24.95" customHeight="1">
      <c r="A316" s="129"/>
      <c r="B316" s="126"/>
      <c r="C316" s="1">
        <v>8</v>
      </c>
      <c r="D316" s="5" t="s">
        <v>349</v>
      </c>
      <c r="E316" s="5">
        <v>61022363.295199998</v>
      </c>
      <c r="F316" s="5">
        <v>13950977.149499999</v>
      </c>
      <c r="G316" s="5">
        <v>0</v>
      </c>
      <c r="H316" s="5">
        <v>4560515.1956000002</v>
      </c>
      <c r="I316" s="5">
        <v>25989839.044</v>
      </c>
      <c r="J316" s="6">
        <f t="shared" si="8"/>
        <v>105523694.68430001</v>
      </c>
      <c r="K316" s="11"/>
      <c r="L316" s="131"/>
      <c r="M316" s="126"/>
      <c r="N316" s="12">
        <v>9</v>
      </c>
      <c r="O316" s="5" t="s">
        <v>702</v>
      </c>
      <c r="P316" s="5">
        <v>65718807.076099999</v>
      </c>
      <c r="Q316" s="5">
        <v>15024681.547900001</v>
      </c>
      <c r="R316" s="5">
        <v>0</v>
      </c>
      <c r="S316" s="5">
        <v>4911504.6046000002</v>
      </c>
      <c r="T316" s="5">
        <v>41666693.651500002</v>
      </c>
      <c r="U316" s="7">
        <f t="shared" si="9"/>
        <v>127321686.8801</v>
      </c>
    </row>
    <row r="317" spans="1:21" ht="24.95" customHeight="1">
      <c r="A317" s="129"/>
      <c r="B317" s="126"/>
      <c r="C317" s="1">
        <v>9</v>
      </c>
      <c r="D317" s="5" t="s">
        <v>350</v>
      </c>
      <c r="E317" s="5">
        <v>68655094.030599996</v>
      </c>
      <c r="F317" s="5">
        <v>15695977.610400001</v>
      </c>
      <c r="G317" s="5">
        <v>0</v>
      </c>
      <c r="H317" s="5">
        <v>5130948.4371999996</v>
      </c>
      <c r="I317" s="5">
        <v>28788968.548599999</v>
      </c>
      <c r="J317" s="6">
        <f t="shared" si="8"/>
        <v>118270988.6268</v>
      </c>
      <c r="K317" s="11"/>
      <c r="L317" s="131"/>
      <c r="M317" s="126"/>
      <c r="N317" s="12">
        <v>10</v>
      </c>
      <c r="O317" s="5" t="s">
        <v>703</v>
      </c>
      <c r="P317" s="5">
        <v>77065878.533099994</v>
      </c>
      <c r="Q317" s="5">
        <v>17618857.290399998</v>
      </c>
      <c r="R317" s="5">
        <v>0</v>
      </c>
      <c r="S317" s="5">
        <v>5759529.6402000003</v>
      </c>
      <c r="T317" s="5">
        <v>44360077.005000003</v>
      </c>
      <c r="U317" s="7">
        <f t="shared" si="9"/>
        <v>144804342.46869999</v>
      </c>
    </row>
    <row r="318" spans="1:21" ht="24.95" customHeight="1">
      <c r="A318" s="129"/>
      <c r="B318" s="126"/>
      <c r="C318" s="1">
        <v>10</v>
      </c>
      <c r="D318" s="5" t="s">
        <v>351</v>
      </c>
      <c r="E318" s="5">
        <v>60681494.426100001</v>
      </c>
      <c r="F318" s="5">
        <v>13873047.4603</v>
      </c>
      <c r="G318" s="5">
        <v>0</v>
      </c>
      <c r="H318" s="5">
        <v>4535040.3110999996</v>
      </c>
      <c r="I318" s="5">
        <v>26848042.408100002</v>
      </c>
      <c r="J318" s="6">
        <f t="shared" si="8"/>
        <v>105937624.6056</v>
      </c>
      <c r="K318" s="11"/>
      <c r="L318" s="131"/>
      <c r="M318" s="126"/>
      <c r="N318" s="12">
        <v>11</v>
      </c>
      <c r="O318" s="5" t="s">
        <v>704</v>
      </c>
      <c r="P318" s="5">
        <v>68634893.870800003</v>
      </c>
      <c r="Q318" s="5">
        <v>15691359.4352</v>
      </c>
      <c r="R318" s="5">
        <v>0</v>
      </c>
      <c r="S318" s="5">
        <v>5129438.7752999999</v>
      </c>
      <c r="T318" s="5">
        <v>43191828.418200001</v>
      </c>
      <c r="U318" s="7">
        <f t="shared" si="9"/>
        <v>132647520.49950001</v>
      </c>
    </row>
    <row r="319" spans="1:21" ht="24.95" customHeight="1">
      <c r="A319" s="129"/>
      <c r="B319" s="126"/>
      <c r="C319" s="1">
        <v>11</v>
      </c>
      <c r="D319" s="5" t="s">
        <v>352</v>
      </c>
      <c r="E319" s="5">
        <v>74848076.602500007</v>
      </c>
      <c r="F319" s="5">
        <v>17111821.797400001</v>
      </c>
      <c r="G319" s="5">
        <v>0</v>
      </c>
      <c r="H319" s="5">
        <v>5593781.8903000001</v>
      </c>
      <c r="I319" s="5">
        <v>30987661.552099999</v>
      </c>
      <c r="J319" s="6">
        <f t="shared" si="8"/>
        <v>128541341.84230001</v>
      </c>
      <c r="K319" s="11"/>
      <c r="L319" s="131"/>
      <c r="M319" s="126"/>
      <c r="N319" s="12">
        <v>12</v>
      </c>
      <c r="O319" s="5" t="s">
        <v>705</v>
      </c>
      <c r="P319" s="5">
        <v>65689481.254600003</v>
      </c>
      <c r="Q319" s="5">
        <v>15017977.0572</v>
      </c>
      <c r="R319" s="5">
        <v>0</v>
      </c>
      <c r="S319" s="5">
        <v>4909312.9349999996</v>
      </c>
      <c r="T319" s="5">
        <v>40977106.405100003</v>
      </c>
      <c r="U319" s="7">
        <f t="shared" si="9"/>
        <v>126593877.65190001</v>
      </c>
    </row>
    <row r="320" spans="1:21" ht="24.95" customHeight="1">
      <c r="A320" s="129"/>
      <c r="B320" s="126"/>
      <c r="C320" s="1">
        <v>12</v>
      </c>
      <c r="D320" s="5" t="s">
        <v>353</v>
      </c>
      <c r="E320" s="5">
        <v>63568125.877700001</v>
      </c>
      <c r="F320" s="5">
        <v>14532991.2456</v>
      </c>
      <c r="G320" s="5">
        <v>0</v>
      </c>
      <c r="H320" s="5">
        <v>4750773.1323999995</v>
      </c>
      <c r="I320" s="5">
        <v>26591125.1391</v>
      </c>
      <c r="J320" s="6">
        <f t="shared" si="8"/>
        <v>109443015.39480001</v>
      </c>
      <c r="K320" s="11"/>
      <c r="L320" s="131"/>
      <c r="M320" s="126"/>
      <c r="N320" s="12">
        <v>13</v>
      </c>
      <c r="O320" s="5" t="s">
        <v>706</v>
      </c>
      <c r="P320" s="5">
        <v>77984831.987200007</v>
      </c>
      <c r="Q320" s="5">
        <v>17828949.098499998</v>
      </c>
      <c r="R320" s="5">
        <v>0</v>
      </c>
      <c r="S320" s="5">
        <v>5828207.7602000004</v>
      </c>
      <c r="T320" s="5">
        <v>46895435.847800002</v>
      </c>
      <c r="U320" s="7">
        <f t="shared" si="9"/>
        <v>148537424.69370002</v>
      </c>
    </row>
    <row r="321" spans="1:21" ht="24.95" customHeight="1">
      <c r="A321" s="129"/>
      <c r="B321" s="126"/>
      <c r="C321" s="1">
        <v>13</v>
      </c>
      <c r="D321" s="5" t="s">
        <v>354</v>
      </c>
      <c r="E321" s="5">
        <v>57425799.047799997</v>
      </c>
      <c r="F321" s="5">
        <v>13128728.011299999</v>
      </c>
      <c r="G321" s="5">
        <v>0</v>
      </c>
      <c r="H321" s="5">
        <v>4291725.4435000001</v>
      </c>
      <c r="I321" s="5">
        <v>25751612.8462</v>
      </c>
      <c r="J321" s="6">
        <f t="shared" si="8"/>
        <v>100597865.3488</v>
      </c>
      <c r="K321" s="11"/>
      <c r="L321" s="131"/>
      <c r="M321" s="126"/>
      <c r="N321" s="12">
        <v>14</v>
      </c>
      <c r="O321" s="5" t="s">
        <v>707</v>
      </c>
      <c r="P321" s="5">
        <v>95500884.834900007</v>
      </c>
      <c r="Q321" s="5">
        <v>21833481.8605</v>
      </c>
      <c r="R321" s="5">
        <v>0</v>
      </c>
      <c r="S321" s="5">
        <v>7137272.5171999997</v>
      </c>
      <c r="T321" s="5">
        <v>56556567.329999998</v>
      </c>
      <c r="U321" s="7">
        <f t="shared" si="9"/>
        <v>181028206.54259998</v>
      </c>
    </row>
    <row r="322" spans="1:21" ht="24.95" customHeight="1">
      <c r="A322" s="129"/>
      <c r="B322" s="126"/>
      <c r="C322" s="1">
        <v>14</v>
      </c>
      <c r="D322" s="5" t="s">
        <v>355</v>
      </c>
      <c r="E322" s="5">
        <v>55884656.122599997</v>
      </c>
      <c r="F322" s="5">
        <v>12776390.793</v>
      </c>
      <c r="G322" s="5">
        <v>0</v>
      </c>
      <c r="H322" s="5">
        <v>4176547.9029000001</v>
      </c>
      <c r="I322" s="5">
        <v>24809243.022300001</v>
      </c>
      <c r="J322" s="6">
        <f t="shared" si="8"/>
        <v>97646837.840800002</v>
      </c>
      <c r="K322" s="11"/>
      <c r="L322" s="131"/>
      <c r="M322" s="126"/>
      <c r="N322" s="12">
        <v>15</v>
      </c>
      <c r="O322" s="5" t="s">
        <v>708</v>
      </c>
      <c r="P322" s="5">
        <v>77101998.003000006</v>
      </c>
      <c r="Q322" s="5">
        <v>17627114.949900001</v>
      </c>
      <c r="R322" s="5">
        <v>0</v>
      </c>
      <c r="S322" s="5">
        <v>5762229.034</v>
      </c>
      <c r="T322" s="5">
        <v>46259429.6721</v>
      </c>
      <c r="U322" s="7">
        <f t="shared" si="9"/>
        <v>146750771.65900001</v>
      </c>
    </row>
    <row r="323" spans="1:21" ht="24.95" customHeight="1">
      <c r="A323" s="129"/>
      <c r="B323" s="126"/>
      <c r="C323" s="1">
        <v>15</v>
      </c>
      <c r="D323" s="5" t="s">
        <v>356</v>
      </c>
      <c r="E323" s="5">
        <v>49784369.992399998</v>
      </c>
      <c r="F323" s="5">
        <v>11381738.9341</v>
      </c>
      <c r="G323" s="5">
        <v>0</v>
      </c>
      <c r="H323" s="5">
        <v>3720642.1316999998</v>
      </c>
      <c r="I323" s="5">
        <v>22072417.088300001</v>
      </c>
      <c r="J323" s="6">
        <f t="shared" si="8"/>
        <v>86959168.146500006</v>
      </c>
      <c r="K323" s="11"/>
      <c r="L323" s="131"/>
      <c r="M323" s="126"/>
      <c r="N323" s="12">
        <v>16</v>
      </c>
      <c r="O323" s="5" t="s">
        <v>709</v>
      </c>
      <c r="P323" s="5">
        <v>77802676.326900005</v>
      </c>
      <c r="Q323" s="5">
        <v>17787304.538800001</v>
      </c>
      <c r="R323" s="5">
        <v>0</v>
      </c>
      <c r="S323" s="5">
        <v>5814594.3304000003</v>
      </c>
      <c r="T323" s="5">
        <v>46317315.353</v>
      </c>
      <c r="U323" s="7">
        <f t="shared" si="9"/>
        <v>147721890.54910001</v>
      </c>
    </row>
    <row r="324" spans="1:21" ht="24.95" customHeight="1">
      <c r="A324" s="129"/>
      <c r="B324" s="126"/>
      <c r="C324" s="1">
        <v>16</v>
      </c>
      <c r="D324" s="5" t="s">
        <v>357</v>
      </c>
      <c r="E324" s="5">
        <v>53965606.865199998</v>
      </c>
      <c r="F324" s="5">
        <v>12337656.353800001</v>
      </c>
      <c r="G324" s="5">
        <v>0</v>
      </c>
      <c r="H324" s="5">
        <v>4033127.4775</v>
      </c>
      <c r="I324" s="5">
        <v>24222569.946400002</v>
      </c>
      <c r="J324" s="6">
        <f t="shared" si="8"/>
        <v>94558960.642900005</v>
      </c>
      <c r="K324" s="11"/>
      <c r="L324" s="131"/>
      <c r="M324" s="126"/>
      <c r="N324" s="12">
        <v>17</v>
      </c>
      <c r="O324" s="5" t="s">
        <v>710</v>
      </c>
      <c r="P324" s="5">
        <v>53453913.905599996</v>
      </c>
      <c r="Q324" s="5">
        <v>12220672.7367</v>
      </c>
      <c r="R324" s="5">
        <v>0</v>
      </c>
      <c r="S324" s="5">
        <v>3994886.0298000001</v>
      </c>
      <c r="T324" s="5">
        <v>34461115.802299999</v>
      </c>
      <c r="U324" s="7">
        <f t="shared" si="9"/>
        <v>104130588.47439998</v>
      </c>
    </row>
    <row r="325" spans="1:21" ht="24.95" customHeight="1">
      <c r="A325" s="129"/>
      <c r="B325" s="126"/>
      <c r="C325" s="1">
        <v>17</v>
      </c>
      <c r="D325" s="5" t="s">
        <v>358</v>
      </c>
      <c r="E325" s="5">
        <v>63353686.698299997</v>
      </c>
      <c r="F325" s="5">
        <v>14483966.0042</v>
      </c>
      <c r="G325" s="5">
        <v>0</v>
      </c>
      <c r="H325" s="5">
        <v>4734746.9891999997</v>
      </c>
      <c r="I325" s="5">
        <v>25632556.3869</v>
      </c>
      <c r="J325" s="6">
        <f t="shared" si="8"/>
        <v>108204956.07859999</v>
      </c>
      <c r="K325" s="11"/>
      <c r="L325" s="131"/>
      <c r="M325" s="126"/>
      <c r="N325" s="12">
        <v>18</v>
      </c>
      <c r="O325" s="5" t="s">
        <v>711</v>
      </c>
      <c r="P325" s="5">
        <v>65775269.386600003</v>
      </c>
      <c r="Q325" s="5">
        <v>15037590.002499999</v>
      </c>
      <c r="R325" s="5">
        <v>0</v>
      </c>
      <c r="S325" s="5">
        <v>4915724.3235999998</v>
      </c>
      <c r="T325" s="5">
        <v>42806565.794</v>
      </c>
      <c r="U325" s="7">
        <f t="shared" si="9"/>
        <v>128535149.50669999</v>
      </c>
    </row>
    <row r="326" spans="1:21" ht="24.95" customHeight="1">
      <c r="A326" s="129"/>
      <c r="B326" s="126"/>
      <c r="C326" s="1">
        <v>18</v>
      </c>
      <c r="D326" s="5" t="s">
        <v>359</v>
      </c>
      <c r="E326" s="5">
        <v>68572910.981199995</v>
      </c>
      <c r="F326" s="5">
        <v>15677188.8618</v>
      </c>
      <c r="G326" s="5">
        <v>0</v>
      </c>
      <c r="H326" s="5">
        <v>5124806.4749999996</v>
      </c>
      <c r="I326" s="5">
        <v>27871520.152899999</v>
      </c>
      <c r="J326" s="6">
        <f t="shared" si="8"/>
        <v>117246426.47089998</v>
      </c>
      <c r="K326" s="11"/>
      <c r="L326" s="131"/>
      <c r="M326" s="126"/>
      <c r="N326" s="12">
        <v>19</v>
      </c>
      <c r="O326" s="5" t="s">
        <v>712</v>
      </c>
      <c r="P326" s="5">
        <v>52133386.279100001</v>
      </c>
      <c r="Q326" s="5">
        <v>11918772.7487</v>
      </c>
      <c r="R326" s="5">
        <v>0</v>
      </c>
      <c r="S326" s="5">
        <v>3896196.2055000002</v>
      </c>
      <c r="T326" s="5">
        <v>35915790.894599997</v>
      </c>
      <c r="U326" s="7">
        <f t="shared" si="9"/>
        <v>103864146.1279</v>
      </c>
    </row>
    <row r="327" spans="1:21" ht="24.95" customHeight="1">
      <c r="A327" s="129"/>
      <c r="B327" s="126"/>
      <c r="C327" s="1">
        <v>19</v>
      </c>
      <c r="D327" s="5" t="s">
        <v>360</v>
      </c>
      <c r="E327" s="5">
        <v>60079904.131399997</v>
      </c>
      <c r="F327" s="5">
        <v>13735511.448899999</v>
      </c>
      <c r="G327" s="5">
        <v>0</v>
      </c>
      <c r="H327" s="5">
        <v>4490080.3728999998</v>
      </c>
      <c r="I327" s="5">
        <v>25022491.1523</v>
      </c>
      <c r="J327" s="6">
        <f t="shared" si="8"/>
        <v>103327987.1055</v>
      </c>
      <c r="K327" s="11"/>
      <c r="L327" s="131"/>
      <c r="M327" s="126"/>
      <c r="N327" s="12">
        <v>20</v>
      </c>
      <c r="O327" s="5" t="s">
        <v>713</v>
      </c>
      <c r="P327" s="5">
        <v>56391088.5964</v>
      </c>
      <c r="Q327" s="5">
        <v>12892171.7541</v>
      </c>
      <c r="R327" s="5">
        <v>0</v>
      </c>
      <c r="S327" s="5">
        <v>4214396.2073999997</v>
      </c>
      <c r="T327" s="5">
        <v>38812623.725699998</v>
      </c>
      <c r="U327" s="7">
        <f t="shared" si="9"/>
        <v>112310280.2836</v>
      </c>
    </row>
    <row r="328" spans="1:21" ht="24.95" customHeight="1">
      <c r="A328" s="129"/>
      <c r="B328" s="126"/>
      <c r="C328" s="1">
        <v>20</v>
      </c>
      <c r="D328" s="5" t="s">
        <v>361</v>
      </c>
      <c r="E328" s="5">
        <v>53374701.781099997</v>
      </c>
      <c r="F328" s="5">
        <v>12202563.203</v>
      </c>
      <c r="G328" s="5">
        <v>0</v>
      </c>
      <c r="H328" s="5">
        <v>3988966.1000999999</v>
      </c>
      <c r="I328" s="5">
        <v>23153950.432799999</v>
      </c>
      <c r="J328" s="6">
        <f t="shared" si="8"/>
        <v>92720181.51699999</v>
      </c>
      <c r="K328" s="11"/>
      <c r="L328" s="131"/>
      <c r="M328" s="126"/>
      <c r="N328" s="12">
        <v>21</v>
      </c>
      <c r="O328" s="5" t="s">
        <v>714</v>
      </c>
      <c r="P328" s="5">
        <v>58241730.669500001</v>
      </c>
      <c r="Q328" s="5">
        <v>13315266.892999999</v>
      </c>
      <c r="R328" s="5">
        <v>0</v>
      </c>
      <c r="S328" s="5">
        <v>4352704.2119000005</v>
      </c>
      <c r="T328" s="5">
        <v>37180043.6197</v>
      </c>
      <c r="U328" s="7">
        <f t="shared" si="9"/>
        <v>113089745.3941</v>
      </c>
    </row>
    <row r="329" spans="1:21" ht="24.95" customHeight="1">
      <c r="A329" s="129"/>
      <c r="B329" s="126"/>
      <c r="C329" s="1">
        <v>21</v>
      </c>
      <c r="D329" s="5" t="s">
        <v>362</v>
      </c>
      <c r="E329" s="5">
        <v>58704837.640000001</v>
      </c>
      <c r="F329" s="5">
        <v>13421142.745999999</v>
      </c>
      <c r="G329" s="5">
        <v>0</v>
      </c>
      <c r="H329" s="5">
        <v>4387314.5787000004</v>
      </c>
      <c r="I329" s="5">
        <v>25616074.260499999</v>
      </c>
      <c r="J329" s="6">
        <f t="shared" ref="J329:J392" si="10">E329+F329+G329+H329+I329</f>
        <v>102129369.22520001</v>
      </c>
      <c r="K329" s="11"/>
      <c r="L329" s="131"/>
      <c r="M329" s="126"/>
      <c r="N329" s="12">
        <v>22</v>
      </c>
      <c r="O329" s="5" t="s">
        <v>715</v>
      </c>
      <c r="P329" s="5">
        <v>108162456.02339999</v>
      </c>
      <c r="Q329" s="5">
        <v>24728179.489100002</v>
      </c>
      <c r="R329" s="5">
        <v>0</v>
      </c>
      <c r="S329" s="5">
        <v>8083536.8814000003</v>
      </c>
      <c r="T329" s="5">
        <v>60879642.169500001</v>
      </c>
      <c r="U329" s="7">
        <f t="shared" ref="U329:U392" si="11">P329+Q329+R329+S329+T329</f>
        <v>201853814.56339997</v>
      </c>
    </row>
    <row r="330" spans="1:21" ht="24.95" customHeight="1">
      <c r="A330" s="129"/>
      <c r="B330" s="126"/>
      <c r="C330" s="1">
        <v>22</v>
      </c>
      <c r="D330" s="5" t="s">
        <v>363</v>
      </c>
      <c r="E330" s="5">
        <v>57107074.636799999</v>
      </c>
      <c r="F330" s="5">
        <v>13055861.0042</v>
      </c>
      <c r="G330" s="5">
        <v>0</v>
      </c>
      <c r="H330" s="5">
        <v>4267905.5283000004</v>
      </c>
      <c r="I330" s="5">
        <v>24329562.168900002</v>
      </c>
      <c r="J330" s="6">
        <f t="shared" si="10"/>
        <v>98760403.338200003</v>
      </c>
      <c r="K330" s="11"/>
      <c r="L330" s="132"/>
      <c r="M330" s="127"/>
      <c r="N330" s="12">
        <v>23</v>
      </c>
      <c r="O330" s="5" t="s">
        <v>716</v>
      </c>
      <c r="P330" s="5">
        <v>64019862.8376</v>
      </c>
      <c r="Q330" s="5">
        <v>14636267.6785</v>
      </c>
      <c r="R330" s="5">
        <v>0</v>
      </c>
      <c r="S330" s="5">
        <v>4784533.7598000001</v>
      </c>
      <c r="T330" s="5">
        <v>36903075.928900003</v>
      </c>
      <c r="U330" s="7">
        <f t="shared" si="11"/>
        <v>120343740.20480001</v>
      </c>
    </row>
    <row r="331" spans="1:21" ht="24.95" customHeight="1">
      <c r="A331" s="129"/>
      <c r="B331" s="126"/>
      <c r="C331" s="1">
        <v>23</v>
      </c>
      <c r="D331" s="5" t="s">
        <v>364</v>
      </c>
      <c r="E331" s="5">
        <v>55237278.062700003</v>
      </c>
      <c r="F331" s="5">
        <v>12628386.749399999</v>
      </c>
      <c r="G331" s="5">
        <v>0</v>
      </c>
      <c r="H331" s="5">
        <v>4128166.0093999999</v>
      </c>
      <c r="I331" s="5">
        <v>23866193.5231</v>
      </c>
      <c r="J331" s="6">
        <f t="shared" si="10"/>
        <v>95860024.344600007</v>
      </c>
      <c r="K331" s="11"/>
      <c r="L331" s="18"/>
      <c r="M331" s="113" t="s">
        <v>843</v>
      </c>
      <c r="N331" s="114"/>
      <c r="O331" s="115"/>
      <c r="P331" s="14">
        <v>1601337314.1317005</v>
      </c>
      <c r="Q331" s="14">
        <v>366098903.28270006</v>
      </c>
      <c r="R331" s="14">
        <v>0</v>
      </c>
      <c r="S331" s="14">
        <v>119676177.06049998</v>
      </c>
      <c r="T331" s="14">
        <v>989014327.7736001</v>
      </c>
      <c r="U331" s="7">
        <f t="shared" si="11"/>
        <v>3076126722.2485008</v>
      </c>
    </row>
    <row r="332" spans="1:21" ht="24.95" customHeight="1">
      <c r="A332" s="129"/>
      <c r="B332" s="126"/>
      <c r="C332" s="1">
        <v>24</v>
      </c>
      <c r="D332" s="5" t="s">
        <v>365</v>
      </c>
      <c r="E332" s="5">
        <v>57142236.8785</v>
      </c>
      <c r="F332" s="5">
        <v>13063899.8215</v>
      </c>
      <c r="G332" s="5">
        <v>0</v>
      </c>
      <c r="H332" s="5">
        <v>4270533.3835000005</v>
      </c>
      <c r="I332" s="5">
        <v>24187340.109299999</v>
      </c>
      <c r="J332" s="6">
        <f t="shared" si="10"/>
        <v>98664010.1928</v>
      </c>
      <c r="K332" s="11"/>
      <c r="L332" s="130">
        <v>33</v>
      </c>
      <c r="M332" s="125" t="s">
        <v>56</v>
      </c>
      <c r="N332" s="12">
        <v>1</v>
      </c>
      <c r="O332" s="5" t="s">
        <v>717</v>
      </c>
      <c r="P332" s="5">
        <v>59981044.025799997</v>
      </c>
      <c r="Q332" s="5">
        <v>13712909.979499999</v>
      </c>
      <c r="R332" s="5">
        <v>-3129481.58</v>
      </c>
      <c r="S332" s="5">
        <v>4482692.0484999996</v>
      </c>
      <c r="T332" s="5">
        <v>23314426.6138</v>
      </c>
      <c r="U332" s="7">
        <f t="shared" si="11"/>
        <v>98361591.087600008</v>
      </c>
    </row>
    <row r="333" spans="1:21" ht="24.95" customHeight="1">
      <c r="A333" s="129"/>
      <c r="B333" s="126"/>
      <c r="C333" s="1">
        <v>25</v>
      </c>
      <c r="D333" s="5" t="s">
        <v>366</v>
      </c>
      <c r="E333" s="5">
        <v>57665538.469700001</v>
      </c>
      <c r="F333" s="5">
        <v>13183537.4125</v>
      </c>
      <c r="G333" s="5">
        <v>0</v>
      </c>
      <c r="H333" s="5">
        <v>4309642.4040999999</v>
      </c>
      <c r="I333" s="5">
        <v>24737933.753899999</v>
      </c>
      <c r="J333" s="6">
        <f t="shared" si="10"/>
        <v>99896652.040199995</v>
      </c>
      <c r="K333" s="11"/>
      <c r="L333" s="131"/>
      <c r="M333" s="126"/>
      <c r="N333" s="12">
        <v>2</v>
      </c>
      <c r="O333" s="5" t="s">
        <v>718</v>
      </c>
      <c r="P333" s="5">
        <v>68278526.362900004</v>
      </c>
      <c r="Q333" s="5">
        <v>15609886.435900001</v>
      </c>
      <c r="R333" s="5">
        <v>-3129481.58</v>
      </c>
      <c r="S333" s="5">
        <v>5102805.5976999998</v>
      </c>
      <c r="T333" s="5">
        <v>27300665.6952</v>
      </c>
      <c r="U333" s="7">
        <f t="shared" si="11"/>
        <v>113162402.5117</v>
      </c>
    </row>
    <row r="334" spans="1:21" ht="24.95" customHeight="1">
      <c r="A334" s="129"/>
      <c r="B334" s="126"/>
      <c r="C334" s="1">
        <v>26</v>
      </c>
      <c r="D334" s="5" t="s">
        <v>367</v>
      </c>
      <c r="E334" s="5">
        <v>61346330.744999997</v>
      </c>
      <c r="F334" s="5">
        <v>14025042.823899999</v>
      </c>
      <c r="G334" s="5">
        <v>0</v>
      </c>
      <c r="H334" s="5">
        <v>4584726.9501</v>
      </c>
      <c r="I334" s="5">
        <v>27466943.421799999</v>
      </c>
      <c r="J334" s="6">
        <f t="shared" si="10"/>
        <v>107423043.9408</v>
      </c>
      <c r="K334" s="11"/>
      <c r="L334" s="131"/>
      <c r="M334" s="126"/>
      <c r="N334" s="12">
        <v>3</v>
      </c>
      <c r="O334" s="5" t="s">
        <v>877</v>
      </c>
      <c r="P334" s="5">
        <v>73581462.063199997</v>
      </c>
      <c r="Q334" s="5">
        <v>16822247.458799999</v>
      </c>
      <c r="R334" s="5">
        <v>-3129481.58</v>
      </c>
      <c r="S334" s="5">
        <v>5499121.2685000002</v>
      </c>
      <c r="T334" s="5">
        <v>28384747.8222</v>
      </c>
      <c r="U334" s="7">
        <f t="shared" si="11"/>
        <v>121158097.0327</v>
      </c>
    </row>
    <row r="335" spans="1:21" ht="24.95" customHeight="1">
      <c r="A335" s="129"/>
      <c r="B335" s="127"/>
      <c r="C335" s="1">
        <v>27</v>
      </c>
      <c r="D335" s="5" t="s">
        <v>368</v>
      </c>
      <c r="E335" s="5">
        <v>54879485.746200003</v>
      </c>
      <c r="F335" s="5">
        <v>12546588.009299999</v>
      </c>
      <c r="G335" s="5">
        <v>0</v>
      </c>
      <c r="H335" s="5">
        <v>4101426.3486000001</v>
      </c>
      <c r="I335" s="5">
        <v>23154969.945799999</v>
      </c>
      <c r="J335" s="6">
        <f t="shared" si="10"/>
        <v>94682470.049899995</v>
      </c>
      <c r="K335" s="11"/>
      <c r="L335" s="131"/>
      <c r="M335" s="126"/>
      <c r="N335" s="12">
        <v>4</v>
      </c>
      <c r="O335" s="5" t="s">
        <v>719</v>
      </c>
      <c r="P335" s="5">
        <v>79891978.566300005</v>
      </c>
      <c r="Q335" s="5">
        <v>18264962.3387</v>
      </c>
      <c r="R335" s="5">
        <v>-3129481.58</v>
      </c>
      <c r="S335" s="5">
        <v>5970738.6371999998</v>
      </c>
      <c r="T335" s="5">
        <v>31427484.287500001</v>
      </c>
      <c r="U335" s="7">
        <f t="shared" si="11"/>
        <v>132425682.24970001</v>
      </c>
    </row>
    <row r="336" spans="1:21" ht="24.95" customHeight="1">
      <c r="A336" s="1"/>
      <c r="B336" s="113" t="s">
        <v>827</v>
      </c>
      <c r="C336" s="114"/>
      <c r="D336" s="115"/>
      <c r="E336" s="14">
        <v>1621796263.9662004</v>
      </c>
      <c r="F336" s="14">
        <v>370776243.29710007</v>
      </c>
      <c r="G336" s="14">
        <v>0</v>
      </c>
      <c r="H336" s="14">
        <v>121205179.65189999</v>
      </c>
      <c r="I336" s="14">
        <v>696252398.79729998</v>
      </c>
      <c r="J336" s="7">
        <f t="shared" si="10"/>
        <v>2810030085.7125006</v>
      </c>
      <c r="K336" s="11"/>
      <c r="L336" s="131"/>
      <c r="M336" s="126"/>
      <c r="N336" s="12">
        <v>5</v>
      </c>
      <c r="O336" s="5" t="s">
        <v>720</v>
      </c>
      <c r="P336" s="5">
        <v>75154776.928200006</v>
      </c>
      <c r="Q336" s="5">
        <v>17181939.849300001</v>
      </c>
      <c r="R336" s="5">
        <v>-3129481.58</v>
      </c>
      <c r="S336" s="5">
        <v>5616703.1837999998</v>
      </c>
      <c r="T336" s="5">
        <v>27690912.605099998</v>
      </c>
      <c r="U336" s="7">
        <f t="shared" si="11"/>
        <v>122514850.98640001</v>
      </c>
    </row>
    <row r="337" spans="1:21" ht="24.95" customHeight="1">
      <c r="A337" s="129">
        <v>17</v>
      </c>
      <c r="B337" s="125" t="s">
        <v>40</v>
      </c>
      <c r="C337" s="1">
        <v>1</v>
      </c>
      <c r="D337" s="5" t="s">
        <v>369</v>
      </c>
      <c r="E337" s="5">
        <v>57309449.320500001</v>
      </c>
      <c r="F337" s="5">
        <v>13102128.0518</v>
      </c>
      <c r="G337" s="5">
        <v>0</v>
      </c>
      <c r="H337" s="5">
        <v>4283030.0296999998</v>
      </c>
      <c r="I337" s="5">
        <v>25587058.0579</v>
      </c>
      <c r="J337" s="6">
        <f t="shared" si="10"/>
        <v>100281665.45989999</v>
      </c>
      <c r="K337" s="11"/>
      <c r="L337" s="131"/>
      <c r="M337" s="126"/>
      <c r="N337" s="12">
        <v>6</v>
      </c>
      <c r="O337" s="5" t="s">
        <v>721</v>
      </c>
      <c r="P337" s="5">
        <v>68098734.725500003</v>
      </c>
      <c r="Q337" s="5">
        <v>15568782.3408</v>
      </c>
      <c r="R337" s="5">
        <v>-3129481.58</v>
      </c>
      <c r="S337" s="5">
        <v>5089368.8436000003</v>
      </c>
      <c r="T337" s="5">
        <v>22777313.196400002</v>
      </c>
      <c r="U337" s="7">
        <f t="shared" si="11"/>
        <v>108404717.52630001</v>
      </c>
    </row>
    <row r="338" spans="1:21" ht="24.95" customHeight="1">
      <c r="A338" s="129"/>
      <c r="B338" s="126"/>
      <c r="C338" s="1">
        <v>2</v>
      </c>
      <c r="D338" s="5" t="s">
        <v>370</v>
      </c>
      <c r="E338" s="5">
        <v>67780529.523300007</v>
      </c>
      <c r="F338" s="5">
        <v>15496034.035700001</v>
      </c>
      <c r="G338" s="5">
        <v>0</v>
      </c>
      <c r="H338" s="5">
        <v>5065587.7314999998</v>
      </c>
      <c r="I338" s="5">
        <v>29897332.345600002</v>
      </c>
      <c r="J338" s="6">
        <f t="shared" si="10"/>
        <v>118239483.63610002</v>
      </c>
      <c r="K338" s="11"/>
      <c r="L338" s="131"/>
      <c r="M338" s="126"/>
      <c r="N338" s="12">
        <v>7</v>
      </c>
      <c r="O338" s="5" t="s">
        <v>722</v>
      </c>
      <c r="P338" s="5">
        <v>77778472.297299996</v>
      </c>
      <c r="Q338" s="5">
        <v>17781770.995900001</v>
      </c>
      <c r="R338" s="5">
        <v>-3129481.58</v>
      </c>
      <c r="S338" s="5">
        <v>5812785.4387999997</v>
      </c>
      <c r="T338" s="5">
        <v>30469765.1294</v>
      </c>
      <c r="U338" s="7">
        <f t="shared" si="11"/>
        <v>128713312.28140001</v>
      </c>
    </row>
    <row r="339" spans="1:21" ht="24.95" customHeight="1">
      <c r="A339" s="129"/>
      <c r="B339" s="126"/>
      <c r="C339" s="1">
        <v>3</v>
      </c>
      <c r="D339" s="5" t="s">
        <v>371</v>
      </c>
      <c r="E339" s="5">
        <v>84117485.653400004</v>
      </c>
      <c r="F339" s="5">
        <v>19231000.847100001</v>
      </c>
      <c r="G339" s="5">
        <v>0</v>
      </c>
      <c r="H339" s="5">
        <v>6286532.5239000004</v>
      </c>
      <c r="I339" s="5">
        <v>35859897.323399998</v>
      </c>
      <c r="J339" s="6">
        <f t="shared" si="10"/>
        <v>145494916.34780002</v>
      </c>
      <c r="K339" s="11"/>
      <c r="L339" s="131"/>
      <c r="M339" s="126"/>
      <c r="N339" s="12">
        <v>8</v>
      </c>
      <c r="O339" s="5" t="s">
        <v>723</v>
      </c>
      <c r="P339" s="5">
        <v>66369204.295599997</v>
      </c>
      <c r="Q339" s="5">
        <v>15173375.834000001</v>
      </c>
      <c r="R339" s="5">
        <v>-3129481.58</v>
      </c>
      <c r="S339" s="5">
        <v>4960112.1354</v>
      </c>
      <c r="T339" s="5">
        <v>25889376.543699998</v>
      </c>
      <c r="U339" s="7">
        <f t="shared" si="11"/>
        <v>109262587.2287</v>
      </c>
    </row>
    <row r="340" spans="1:21" ht="24.95" customHeight="1">
      <c r="A340" s="129"/>
      <c r="B340" s="126"/>
      <c r="C340" s="1">
        <v>4</v>
      </c>
      <c r="D340" s="5" t="s">
        <v>372</v>
      </c>
      <c r="E340" s="5">
        <v>63625044.703199998</v>
      </c>
      <c r="F340" s="5">
        <v>14546004.069</v>
      </c>
      <c r="G340" s="5">
        <v>0</v>
      </c>
      <c r="H340" s="5">
        <v>4755026.9691000003</v>
      </c>
      <c r="I340" s="5">
        <v>26172031.945500001</v>
      </c>
      <c r="J340" s="6">
        <f t="shared" si="10"/>
        <v>109098107.6868</v>
      </c>
      <c r="K340" s="11"/>
      <c r="L340" s="131"/>
      <c r="M340" s="126"/>
      <c r="N340" s="12">
        <v>9</v>
      </c>
      <c r="O340" s="5" t="s">
        <v>724</v>
      </c>
      <c r="P340" s="5">
        <v>75124995.740899995</v>
      </c>
      <c r="Q340" s="5">
        <v>17175131.252599999</v>
      </c>
      <c r="R340" s="5">
        <v>-3129481.58</v>
      </c>
      <c r="S340" s="5">
        <v>5614477.4824000001</v>
      </c>
      <c r="T340" s="5">
        <v>25640955.216200002</v>
      </c>
      <c r="U340" s="7">
        <f t="shared" si="11"/>
        <v>120426078.11210001</v>
      </c>
    </row>
    <row r="341" spans="1:21" ht="24.95" customHeight="1">
      <c r="A341" s="129"/>
      <c r="B341" s="126"/>
      <c r="C341" s="1">
        <v>5</v>
      </c>
      <c r="D341" s="5" t="s">
        <v>373</v>
      </c>
      <c r="E341" s="5">
        <v>54595838.602399997</v>
      </c>
      <c r="F341" s="5">
        <v>12481740.3927</v>
      </c>
      <c r="G341" s="5">
        <v>0</v>
      </c>
      <c r="H341" s="5">
        <v>4080227.9380000001</v>
      </c>
      <c r="I341" s="5">
        <v>22664057.727200001</v>
      </c>
      <c r="J341" s="6">
        <f t="shared" si="10"/>
        <v>93821864.660300002</v>
      </c>
      <c r="K341" s="11"/>
      <c r="L341" s="131"/>
      <c r="M341" s="126"/>
      <c r="N341" s="12">
        <v>10</v>
      </c>
      <c r="O341" s="5" t="s">
        <v>725</v>
      </c>
      <c r="P341" s="5">
        <v>67827412.157299995</v>
      </c>
      <c r="Q341" s="5">
        <v>15506752.377599999</v>
      </c>
      <c r="R341" s="5">
        <v>-3129481.58</v>
      </c>
      <c r="S341" s="5">
        <v>5069091.5120000001</v>
      </c>
      <c r="T341" s="5">
        <v>24426318.789099999</v>
      </c>
      <c r="U341" s="7">
        <f t="shared" si="11"/>
        <v>109700093.25599998</v>
      </c>
    </row>
    <row r="342" spans="1:21" ht="24.95" customHeight="1">
      <c r="A342" s="129"/>
      <c r="B342" s="126"/>
      <c r="C342" s="1">
        <v>6</v>
      </c>
      <c r="D342" s="5" t="s">
        <v>374</v>
      </c>
      <c r="E342" s="5">
        <v>53557067.842299998</v>
      </c>
      <c r="F342" s="5">
        <v>12244255.864800001</v>
      </c>
      <c r="G342" s="5">
        <v>0</v>
      </c>
      <c r="H342" s="5">
        <v>4002595.2541999999</v>
      </c>
      <c r="I342" s="5">
        <v>23625628.378800001</v>
      </c>
      <c r="J342" s="6">
        <f t="shared" si="10"/>
        <v>93429547.340100005</v>
      </c>
      <c r="K342" s="11"/>
      <c r="L342" s="131"/>
      <c r="M342" s="126"/>
      <c r="N342" s="12">
        <v>11</v>
      </c>
      <c r="O342" s="5" t="s">
        <v>726</v>
      </c>
      <c r="P342" s="5">
        <v>62896842.084799998</v>
      </c>
      <c r="Q342" s="5">
        <v>14379521.855900001</v>
      </c>
      <c r="R342" s="5">
        <v>-3129481.58</v>
      </c>
      <c r="S342" s="5">
        <v>4700604.6404999997</v>
      </c>
      <c r="T342" s="5">
        <v>24949725.421100002</v>
      </c>
      <c r="U342" s="7">
        <f t="shared" si="11"/>
        <v>103797212.4223</v>
      </c>
    </row>
    <row r="343" spans="1:21" ht="24.95" customHeight="1">
      <c r="A343" s="129"/>
      <c r="B343" s="126"/>
      <c r="C343" s="1">
        <v>7</v>
      </c>
      <c r="D343" s="5" t="s">
        <v>375</v>
      </c>
      <c r="E343" s="5">
        <v>75179419.808699995</v>
      </c>
      <c r="F343" s="5">
        <v>17187573.722600002</v>
      </c>
      <c r="G343" s="5">
        <v>0</v>
      </c>
      <c r="H343" s="5">
        <v>5618544.8729999997</v>
      </c>
      <c r="I343" s="5">
        <v>32052016.372499999</v>
      </c>
      <c r="J343" s="6">
        <f t="shared" si="10"/>
        <v>130037554.77679999</v>
      </c>
      <c r="K343" s="11"/>
      <c r="L343" s="131"/>
      <c r="M343" s="126"/>
      <c r="N343" s="12">
        <v>12</v>
      </c>
      <c r="O343" s="5" t="s">
        <v>727</v>
      </c>
      <c r="P343" s="5">
        <v>74886343.1127</v>
      </c>
      <c r="Q343" s="5">
        <v>17120570.3149</v>
      </c>
      <c r="R343" s="5">
        <v>-3129481.58</v>
      </c>
      <c r="S343" s="5">
        <v>5596641.7434999999</v>
      </c>
      <c r="T343" s="5">
        <v>25814385.7007</v>
      </c>
      <c r="U343" s="7">
        <f t="shared" si="11"/>
        <v>120288459.29179999</v>
      </c>
    </row>
    <row r="344" spans="1:21" ht="24.95" customHeight="1">
      <c r="A344" s="129"/>
      <c r="B344" s="126"/>
      <c r="C344" s="1">
        <v>8</v>
      </c>
      <c r="D344" s="5" t="s">
        <v>376</v>
      </c>
      <c r="E344" s="5">
        <v>63095756.7531</v>
      </c>
      <c r="F344" s="5">
        <v>14424997.872199999</v>
      </c>
      <c r="G344" s="5">
        <v>0</v>
      </c>
      <c r="H344" s="5">
        <v>4715470.5571999997</v>
      </c>
      <c r="I344" s="5">
        <v>26732990.638599999</v>
      </c>
      <c r="J344" s="6">
        <f t="shared" si="10"/>
        <v>108969215.8211</v>
      </c>
      <c r="K344" s="11"/>
      <c r="L344" s="131"/>
      <c r="M344" s="126"/>
      <c r="N344" s="12">
        <v>13</v>
      </c>
      <c r="O344" s="5" t="s">
        <v>728</v>
      </c>
      <c r="P344" s="5">
        <v>78570885.505400002</v>
      </c>
      <c r="Q344" s="5">
        <v>17962933.080800001</v>
      </c>
      <c r="R344" s="5">
        <v>-3129481.58</v>
      </c>
      <c r="S344" s="5">
        <v>5872006.5551000005</v>
      </c>
      <c r="T344" s="5">
        <v>29124064.645799998</v>
      </c>
      <c r="U344" s="7">
        <f t="shared" si="11"/>
        <v>128400408.20709999</v>
      </c>
    </row>
    <row r="345" spans="1:21" ht="24.95" customHeight="1">
      <c r="A345" s="129"/>
      <c r="B345" s="126"/>
      <c r="C345" s="1">
        <v>9</v>
      </c>
      <c r="D345" s="5" t="s">
        <v>377</v>
      </c>
      <c r="E345" s="5">
        <v>55267695.604900002</v>
      </c>
      <c r="F345" s="5">
        <v>12635340.83</v>
      </c>
      <c r="G345" s="5">
        <v>0</v>
      </c>
      <c r="H345" s="5">
        <v>4130439.2688000002</v>
      </c>
      <c r="I345" s="5">
        <v>24180130.156399999</v>
      </c>
      <c r="J345" s="6">
        <f t="shared" si="10"/>
        <v>96213605.860100001</v>
      </c>
      <c r="K345" s="11"/>
      <c r="L345" s="131"/>
      <c r="M345" s="126"/>
      <c r="N345" s="12">
        <v>14</v>
      </c>
      <c r="O345" s="5" t="s">
        <v>729</v>
      </c>
      <c r="P345" s="5">
        <v>70796530.2632</v>
      </c>
      <c r="Q345" s="5">
        <v>16185554.321900001</v>
      </c>
      <c r="R345" s="5">
        <v>-3129481.58</v>
      </c>
      <c r="S345" s="5">
        <v>5290988.9853999997</v>
      </c>
      <c r="T345" s="5">
        <v>26224909.590799998</v>
      </c>
      <c r="U345" s="7">
        <f t="shared" si="11"/>
        <v>115368501.58130001</v>
      </c>
    </row>
    <row r="346" spans="1:21" ht="24.95" customHeight="1">
      <c r="A346" s="129"/>
      <c r="B346" s="126"/>
      <c r="C346" s="1">
        <v>10</v>
      </c>
      <c r="D346" s="5" t="s">
        <v>378</v>
      </c>
      <c r="E346" s="5">
        <v>58387312.070100002</v>
      </c>
      <c r="F346" s="5">
        <v>13348549.8189</v>
      </c>
      <c r="G346" s="5">
        <v>0</v>
      </c>
      <c r="H346" s="5">
        <v>4363584.2591000004</v>
      </c>
      <c r="I346" s="5">
        <v>24625147.568700001</v>
      </c>
      <c r="J346" s="6">
        <f t="shared" si="10"/>
        <v>100724593.7168</v>
      </c>
      <c r="K346" s="11"/>
      <c r="L346" s="131"/>
      <c r="M346" s="126"/>
      <c r="N346" s="12">
        <v>15</v>
      </c>
      <c r="O346" s="5" t="s">
        <v>730</v>
      </c>
      <c r="P346" s="5">
        <v>63393955.897600003</v>
      </c>
      <c r="Q346" s="5">
        <v>14493172.377900001</v>
      </c>
      <c r="R346" s="5">
        <v>-3129481.58</v>
      </c>
      <c r="S346" s="5">
        <v>4737756.5136000002</v>
      </c>
      <c r="T346" s="5">
        <v>23277667.507199999</v>
      </c>
      <c r="U346" s="7">
        <f t="shared" si="11"/>
        <v>102773070.71630001</v>
      </c>
    </row>
    <row r="347" spans="1:21" ht="24.95" customHeight="1">
      <c r="A347" s="129"/>
      <c r="B347" s="126"/>
      <c r="C347" s="1">
        <v>11</v>
      </c>
      <c r="D347" s="5" t="s">
        <v>379</v>
      </c>
      <c r="E347" s="5">
        <v>81220138.860599995</v>
      </c>
      <c r="F347" s="5">
        <v>18568607.3127</v>
      </c>
      <c r="G347" s="5">
        <v>0</v>
      </c>
      <c r="H347" s="5">
        <v>6069998.8898999998</v>
      </c>
      <c r="I347" s="5">
        <v>33549511.0097</v>
      </c>
      <c r="J347" s="6">
        <f t="shared" si="10"/>
        <v>139408256.0729</v>
      </c>
      <c r="K347" s="11"/>
      <c r="L347" s="131"/>
      <c r="M347" s="126"/>
      <c r="N347" s="12">
        <v>16</v>
      </c>
      <c r="O347" s="5" t="s">
        <v>731</v>
      </c>
      <c r="P347" s="5">
        <v>70445765.987800002</v>
      </c>
      <c r="Q347" s="5">
        <v>16105362.3377</v>
      </c>
      <c r="R347" s="5">
        <v>-3129481.58</v>
      </c>
      <c r="S347" s="5">
        <v>5264774.5663000001</v>
      </c>
      <c r="T347" s="5">
        <v>30554044.8684</v>
      </c>
      <c r="U347" s="7">
        <f t="shared" si="11"/>
        <v>119240466.18020001</v>
      </c>
    </row>
    <row r="348" spans="1:21" ht="24.95" customHeight="1">
      <c r="A348" s="129"/>
      <c r="B348" s="126"/>
      <c r="C348" s="1">
        <v>12</v>
      </c>
      <c r="D348" s="5" t="s">
        <v>380</v>
      </c>
      <c r="E348" s="5">
        <v>60051209.895999998</v>
      </c>
      <c r="F348" s="5">
        <v>13728951.3519</v>
      </c>
      <c r="G348" s="5">
        <v>0</v>
      </c>
      <c r="H348" s="5">
        <v>4487935.9051000001</v>
      </c>
      <c r="I348" s="5">
        <v>25163167.219900001</v>
      </c>
      <c r="J348" s="6">
        <f t="shared" si="10"/>
        <v>103431264.37289999</v>
      </c>
      <c r="K348" s="11"/>
      <c r="L348" s="131"/>
      <c r="M348" s="126"/>
      <c r="N348" s="12">
        <v>17</v>
      </c>
      <c r="O348" s="5" t="s">
        <v>732</v>
      </c>
      <c r="P348" s="5">
        <v>69876669.975400001</v>
      </c>
      <c r="Q348" s="5">
        <v>15975255.1928</v>
      </c>
      <c r="R348" s="5">
        <v>-3129481.58</v>
      </c>
      <c r="S348" s="5">
        <v>5222243.0931000002</v>
      </c>
      <c r="T348" s="5">
        <v>28405591.1985</v>
      </c>
      <c r="U348" s="7">
        <f t="shared" si="11"/>
        <v>116350277.87979999</v>
      </c>
    </row>
    <row r="349" spans="1:21" ht="24.95" customHeight="1">
      <c r="A349" s="129"/>
      <c r="B349" s="126"/>
      <c r="C349" s="1">
        <v>13</v>
      </c>
      <c r="D349" s="5" t="s">
        <v>381</v>
      </c>
      <c r="E349" s="5">
        <v>50693009.653800003</v>
      </c>
      <c r="F349" s="5">
        <v>11589472.795399999</v>
      </c>
      <c r="G349" s="5">
        <v>0</v>
      </c>
      <c r="H349" s="5">
        <v>3788549.449</v>
      </c>
      <c r="I349" s="5">
        <v>24093301.6349</v>
      </c>
      <c r="J349" s="6">
        <f t="shared" si="10"/>
        <v>90164333.533100009</v>
      </c>
      <c r="K349" s="11"/>
      <c r="L349" s="131"/>
      <c r="M349" s="126"/>
      <c r="N349" s="12">
        <v>18</v>
      </c>
      <c r="O349" s="5" t="s">
        <v>733</v>
      </c>
      <c r="P349" s="5">
        <v>78242061.154100001</v>
      </c>
      <c r="Q349" s="5">
        <v>17887757.017999999</v>
      </c>
      <c r="R349" s="5">
        <v>-3129481.58</v>
      </c>
      <c r="S349" s="5">
        <v>5847431.8194000004</v>
      </c>
      <c r="T349" s="5">
        <v>30105742.358800001</v>
      </c>
      <c r="U349" s="7">
        <f t="shared" si="11"/>
        <v>128953510.7703</v>
      </c>
    </row>
    <row r="350" spans="1:21" ht="24.95" customHeight="1">
      <c r="A350" s="129"/>
      <c r="B350" s="126"/>
      <c r="C350" s="1">
        <v>14</v>
      </c>
      <c r="D350" s="5" t="s">
        <v>382</v>
      </c>
      <c r="E350" s="5">
        <v>69675924.132300004</v>
      </c>
      <c r="F350" s="5">
        <v>15929360.5319</v>
      </c>
      <c r="G350" s="5">
        <v>0</v>
      </c>
      <c r="H350" s="5">
        <v>5207240.3233000003</v>
      </c>
      <c r="I350" s="5">
        <v>31086367.669100001</v>
      </c>
      <c r="J350" s="6">
        <f t="shared" si="10"/>
        <v>121898892.65660001</v>
      </c>
      <c r="K350" s="11"/>
      <c r="L350" s="131"/>
      <c r="M350" s="126"/>
      <c r="N350" s="12">
        <v>19</v>
      </c>
      <c r="O350" s="5" t="s">
        <v>734</v>
      </c>
      <c r="P350" s="5">
        <v>72136027.220799997</v>
      </c>
      <c r="Q350" s="5">
        <v>16491791.0921</v>
      </c>
      <c r="R350" s="5">
        <v>-3129481.58</v>
      </c>
      <c r="S350" s="5">
        <v>5391096.4853999997</v>
      </c>
      <c r="T350" s="5">
        <v>23814327.807799999</v>
      </c>
      <c r="U350" s="7">
        <f t="shared" si="11"/>
        <v>114703761.02609999</v>
      </c>
    </row>
    <row r="351" spans="1:21" ht="24.95" customHeight="1">
      <c r="A351" s="129"/>
      <c r="B351" s="126"/>
      <c r="C351" s="1">
        <v>15</v>
      </c>
      <c r="D351" s="5" t="s">
        <v>383</v>
      </c>
      <c r="E351" s="5">
        <v>78367577.382200003</v>
      </c>
      <c r="F351" s="5">
        <v>17916452.629500002</v>
      </c>
      <c r="G351" s="5">
        <v>0</v>
      </c>
      <c r="H351" s="5">
        <v>5856812.2929999996</v>
      </c>
      <c r="I351" s="5">
        <v>33463192.244800001</v>
      </c>
      <c r="J351" s="6">
        <f t="shared" si="10"/>
        <v>135604034.54949999</v>
      </c>
      <c r="K351" s="11"/>
      <c r="L351" s="131"/>
      <c r="M351" s="126"/>
      <c r="N351" s="12">
        <v>20</v>
      </c>
      <c r="O351" s="5" t="s">
        <v>735</v>
      </c>
      <c r="P351" s="5">
        <v>65644837.299699999</v>
      </c>
      <c r="Q351" s="5">
        <v>15007770.523700001</v>
      </c>
      <c r="R351" s="5">
        <v>-3129481.58</v>
      </c>
      <c r="S351" s="5">
        <v>4905976.4626000002</v>
      </c>
      <c r="T351" s="5">
        <v>21238188.4461</v>
      </c>
      <c r="U351" s="7">
        <f t="shared" si="11"/>
        <v>103667291.1521</v>
      </c>
    </row>
    <row r="352" spans="1:21" ht="24.95" customHeight="1">
      <c r="A352" s="129"/>
      <c r="B352" s="126"/>
      <c r="C352" s="1">
        <v>16</v>
      </c>
      <c r="D352" s="5" t="s">
        <v>384</v>
      </c>
      <c r="E352" s="5">
        <v>57435887.911200002</v>
      </c>
      <c r="F352" s="5">
        <v>13131034.534600001</v>
      </c>
      <c r="G352" s="5">
        <v>0</v>
      </c>
      <c r="H352" s="5">
        <v>4292479.4362000003</v>
      </c>
      <c r="I352" s="5">
        <v>25357950.837200001</v>
      </c>
      <c r="J352" s="6">
        <f t="shared" si="10"/>
        <v>100217352.7192</v>
      </c>
      <c r="K352" s="11"/>
      <c r="L352" s="131"/>
      <c r="M352" s="126"/>
      <c r="N352" s="12">
        <v>21</v>
      </c>
      <c r="O352" s="5" t="s">
        <v>736</v>
      </c>
      <c r="P352" s="5">
        <v>67669727.184</v>
      </c>
      <c r="Q352" s="5">
        <v>15470702.324200001</v>
      </c>
      <c r="R352" s="5">
        <v>-3129481.58</v>
      </c>
      <c r="S352" s="5">
        <v>5057306.9025999997</v>
      </c>
      <c r="T352" s="5">
        <v>27539288.370299999</v>
      </c>
      <c r="U352" s="7">
        <f t="shared" si="11"/>
        <v>112607543.20110001</v>
      </c>
    </row>
    <row r="353" spans="1:21" ht="24.95" customHeight="1">
      <c r="A353" s="129"/>
      <c r="B353" s="126"/>
      <c r="C353" s="1">
        <v>17</v>
      </c>
      <c r="D353" s="5" t="s">
        <v>385</v>
      </c>
      <c r="E353" s="5">
        <v>60778057.027800001</v>
      </c>
      <c r="F353" s="5">
        <v>13895123.672700001</v>
      </c>
      <c r="G353" s="5">
        <v>0</v>
      </c>
      <c r="H353" s="5">
        <v>4542256.9312000005</v>
      </c>
      <c r="I353" s="5">
        <v>27257530.0627</v>
      </c>
      <c r="J353" s="6">
        <f t="shared" si="10"/>
        <v>106472967.6944</v>
      </c>
      <c r="K353" s="11"/>
      <c r="L353" s="131"/>
      <c r="M353" s="126"/>
      <c r="N353" s="12">
        <v>22</v>
      </c>
      <c r="O353" s="5" t="s">
        <v>737</v>
      </c>
      <c r="P353" s="5">
        <v>65108792.409000002</v>
      </c>
      <c r="Q353" s="5">
        <v>14885219.5503</v>
      </c>
      <c r="R353" s="5">
        <v>-3129481.58</v>
      </c>
      <c r="S353" s="5">
        <v>4865915.0696999999</v>
      </c>
      <c r="T353" s="5">
        <v>26558743.449499998</v>
      </c>
      <c r="U353" s="7">
        <f t="shared" si="11"/>
        <v>108289188.8985</v>
      </c>
    </row>
    <row r="354" spans="1:21" ht="24.95" customHeight="1">
      <c r="A354" s="129"/>
      <c r="B354" s="126"/>
      <c r="C354" s="1">
        <v>18</v>
      </c>
      <c r="D354" s="5" t="s">
        <v>386</v>
      </c>
      <c r="E354" s="5">
        <v>63390450.975400001</v>
      </c>
      <c r="F354" s="5">
        <v>14492371.08</v>
      </c>
      <c r="G354" s="5">
        <v>0</v>
      </c>
      <c r="H354" s="5">
        <v>4737494.5728000002</v>
      </c>
      <c r="I354" s="5">
        <v>28958360.8983</v>
      </c>
      <c r="J354" s="6">
        <f t="shared" si="10"/>
        <v>111578677.52649999</v>
      </c>
      <c r="K354" s="11"/>
      <c r="L354" s="132"/>
      <c r="M354" s="127"/>
      <c r="N354" s="12">
        <v>23</v>
      </c>
      <c r="O354" s="5" t="s">
        <v>738</v>
      </c>
      <c r="P354" s="5">
        <v>61039478.5524</v>
      </c>
      <c r="Q354" s="5">
        <v>13954890.052100001</v>
      </c>
      <c r="R354" s="5">
        <v>-3129481.58</v>
      </c>
      <c r="S354" s="5">
        <v>4561794.3068000004</v>
      </c>
      <c r="T354" s="5">
        <v>23879916.475699998</v>
      </c>
      <c r="U354" s="7">
        <f t="shared" si="11"/>
        <v>100306597.80699998</v>
      </c>
    </row>
    <row r="355" spans="1:21" ht="24.95" customHeight="1">
      <c r="A355" s="129"/>
      <c r="B355" s="126"/>
      <c r="C355" s="1">
        <v>19</v>
      </c>
      <c r="D355" s="5" t="s">
        <v>387</v>
      </c>
      <c r="E355" s="5">
        <v>65491628.350199997</v>
      </c>
      <c r="F355" s="5">
        <v>14972743.782099999</v>
      </c>
      <c r="G355" s="5">
        <v>0</v>
      </c>
      <c r="H355" s="5">
        <v>4894526.3695</v>
      </c>
      <c r="I355" s="5">
        <v>27904297.7643</v>
      </c>
      <c r="J355" s="6">
        <f t="shared" si="10"/>
        <v>113263196.26609999</v>
      </c>
      <c r="K355" s="11"/>
      <c r="L355" s="18"/>
      <c r="M355" s="113" t="s">
        <v>844</v>
      </c>
      <c r="N355" s="114"/>
      <c r="O355" s="115"/>
      <c r="P355" s="14">
        <v>1612794523.8099</v>
      </c>
      <c r="Q355" s="14">
        <v>368718258.90540004</v>
      </c>
      <c r="R355" s="14">
        <v>-71978076.339999974</v>
      </c>
      <c r="S355" s="14">
        <v>120532433.29190001</v>
      </c>
      <c r="T355" s="14">
        <v>608808561.73929989</v>
      </c>
      <c r="U355" s="7">
        <f t="shared" si="11"/>
        <v>2638875701.4064999</v>
      </c>
    </row>
    <row r="356" spans="1:21" ht="24.95" customHeight="1">
      <c r="A356" s="129"/>
      <c r="B356" s="126"/>
      <c r="C356" s="1">
        <v>20</v>
      </c>
      <c r="D356" s="5" t="s">
        <v>388</v>
      </c>
      <c r="E356" s="5">
        <v>66057913.8521</v>
      </c>
      <c r="F356" s="5">
        <v>15102208.3861</v>
      </c>
      <c r="G356" s="5">
        <v>0</v>
      </c>
      <c r="H356" s="5">
        <v>4936847.7988</v>
      </c>
      <c r="I356" s="5">
        <v>28289560.388500001</v>
      </c>
      <c r="J356" s="6">
        <f t="shared" si="10"/>
        <v>114386530.42550001</v>
      </c>
      <c r="K356" s="11"/>
      <c r="L356" s="130">
        <v>34</v>
      </c>
      <c r="M356" s="125" t="s">
        <v>57</v>
      </c>
      <c r="N356" s="12">
        <v>1</v>
      </c>
      <c r="O356" s="5" t="s">
        <v>739</v>
      </c>
      <c r="P356" s="5">
        <v>60586106.795400001</v>
      </c>
      <c r="Q356" s="5">
        <v>13851239.8707</v>
      </c>
      <c r="R356" s="5">
        <v>0</v>
      </c>
      <c r="S356" s="5">
        <v>4527911.5026000002</v>
      </c>
      <c r="T356" s="5">
        <v>22634620.049699999</v>
      </c>
      <c r="U356" s="7">
        <f t="shared" si="11"/>
        <v>101599878.2184</v>
      </c>
    </row>
    <row r="357" spans="1:21" ht="24.95" customHeight="1">
      <c r="A357" s="129"/>
      <c r="B357" s="126"/>
      <c r="C357" s="1">
        <v>21</v>
      </c>
      <c r="D357" s="5" t="s">
        <v>389</v>
      </c>
      <c r="E357" s="5">
        <v>61883019.942500003</v>
      </c>
      <c r="F357" s="5">
        <v>14147741.099199999</v>
      </c>
      <c r="G357" s="5">
        <v>0</v>
      </c>
      <c r="H357" s="5">
        <v>4624836.4952999996</v>
      </c>
      <c r="I357" s="5">
        <v>27252942.254299998</v>
      </c>
      <c r="J357" s="6">
        <f t="shared" si="10"/>
        <v>107908539.7913</v>
      </c>
      <c r="K357" s="11"/>
      <c r="L357" s="131"/>
      <c r="M357" s="126"/>
      <c r="N357" s="12">
        <v>2</v>
      </c>
      <c r="O357" s="5" t="s">
        <v>740</v>
      </c>
      <c r="P357" s="5">
        <v>103676781.0149</v>
      </c>
      <c r="Q357" s="5">
        <v>23702661.201000001</v>
      </c>
      <c r="R357" s="5">
        <v>0</v>
      </c>
      <c r="S357" s="5">
        <v>7748299.3073000005</v>
      </c>
      <c r="T357" s="5">
        <v>29545445.3708</v>
      </c>
      <c r="U357" s="7">
        <f t="shared" si="11"/>
        <v>164673186.89399999</v>
      </c>
    </row>
    <row r="358" spans="1:21" ht="24.95" customHeight="1">
      <c r="A358" s="129"/>
      <c r="B358" s="126"/>
      <c r="C358" s="1">
        <v>22</v>
      </c>
      <c r="D358" s="5" t="s">
        <v>390</v>
      </c>
      <c r="E358" s="5">
        <v>56762764.342699997</v>
      </c>
      <c r="F358" s="5">
        <v>12977144.534</v>
      </c>
      <c r="G358" s="5">
        <v>0</v>
      </c>
      <c r="H358" s="5">
        <v>4242173.4484000001</v>
      </c>
      <c r="I358" s="5">
        <v>25384458.1745</v>
      </c>
      <c r="J358" s="6">
        <f t="shared" si="10"/>
        <v>99366540.499600008</v>
      </c>
      <c r="K358" s="11"/>
      <c r="L358" s="131"/>
      <c r="M358" s="126"/>
      <c r="N358" s="12">
        <v>3</v>
      </c>
      <c r="O358" s="5" t="s">
        <v>741</v>
      </c>
      <c r="P358" s="5">
        <v>71206877.589499995</v>
      </c>
      <c r="Q358" s="5">
        <v>16279368.226600001</v>
      </c>
      <c r="R358" s="5">
        <v>0</v>
      </c>
      <c r="S358" s="5">
        <v>5321656.3525999999</v>
      </c>
      <c r="T358" s="5">
        <v>25307443.2249</v>
      </c>
      <c r="U358" s="7">
        <f t="shared" si="11"/>
        <v>118115345.39359999</v>
      </c>
    </row>
    <row r="359" spans="1:21" ht="24.95" customHeight="1">
      <c r="A359" s="129"/>
      <c r="B359" s="126"/>
      <c r="C359" s="1">
        <v>23</v>
      </c>
      <c r="D359" s="5" t="s">
        <v>391</v>
      </c>
      <c r="E359" s="5">
        <v>69660314.415600002</v>
      </c>
      <c r="F359" s="5">
        <v>15925791.827099999</v>
      </c>
      <c r="G359" s="5">
        <v>0</v>
      </c>
      <c r="H359" s="5">
        <v>5206073.7287999997</v>
      </c>
      <c r="I359" s="5">
        <v>28986737.342599999</v>
      </c>
      <c r="J359" s="6">
        <f t="shared" si="10"/>
        <v>119778917.3141</v>
      </c>
      <c r="K359" s="11"/>
      <c r="L359" s="131"/>
      <c r="M359" s="126"/>
      <c r="N359" s="12">
        <v>4</v>
      </c>
      <c r="O359" s="5" t="s">
        <v>742</v>
      </c>
      <c r="P359" s="5">
        <v>85021437.681700006</v>
      </c>
      <c r="Q359" s="5">
        <v>19437663.018300001</v>
      </c>
      <c r="R359" s="5">
        <v>0</v>
      </c>
      <c r="S359" s="5">
        <v>6354089.5102000004</v>
      </c>
      <c r="T359" s="5">
        <v>22683330.113899998</v>
      </c>
      <c r="U359" s="7">
        <f t="shared" si="11"/>
        <v>133496520.32409999</v>
      </c>
    </row>
    <row r="360" spans="1:21" ht="24.95" customHeight="1">
      <c r="A360" s="129"/>
      <c r="B360" s="126"/>
      <c r="C360" s="1">
        <v>24</v>
      </c>
      <c r="D360" s="5" t="s">
        <v>392</v>
      </c>
      <c r="E360" s="5">
        <v>51514391.594300002</v>
      </c>
      <c r="F360" s="5">
        <v>11777257.732999999</v>
      </c>
      <c r="G360" s="5">
        <v>0</v>
      </c>
      <c r="H360" s="5">
        <v>3849935.5477</v>
      </c>
      <c r="I360" s="5">
        <v>22518210.7326</v>
      </c>
      <c r="J360" s="6">
        <f t="shared" si="10"/>
        <v>89659795.607600003</v>
      </c>
      <c r="K360" s="11"/>
      <c r="L360" s="131"/>
      <c r="M360" s="126"/>
      <c r="N360" s="12">
        <v>5</v>
      </c>
      <c r="O360" s="5" t="s">
        <v>743</v>
      </c>
      <c r="P360" s="5">
        <v>91852524.787499994</v>
      </c>
      <c r="Q360" s="5">
        <v>20999391.128699999</v>
      </c>
      <c r="R360" s="5">
        <v>0</v>
      </c>
      <c r="S360" s="5">
        <v>6864611.7984999996</v>
      </c>
      <c r="T360" s="5">
        <v>31573936.347600002</v>
      </c>
      <c r="U360" s="7">
        <f t="shared" si="11"/>
        <v>151290464.0623</v>
      </c>
    </row>
    <row r="361" spans="1:21" ht="24.95" customHeight="1">
      <c r="A361" s="129"/>
      <c r="B361" s="126"/>
      <c r="C361" s="1">
        <v>25</v>
      </c>
      <c r="D361" s="5" t="s">
        <v>393</v>
      </c>
      <c r="E361" s="5">
        <v>64656712.963600002</v>
      </c>
      <c r="F361" s="5">
        <v>14781864.8182</v>
      </c>
      <c r="G361" s="5">
        <v>0</v>
      </c>
      <c r="H361" s="5">
        <v>4832128.8465999998</v>
      </c>
      <c r="I361" s="5">
        <v>25521809.227699999</v>
      </c>
      <c r="J361" s="6">
        <f t="shared" si="10"/>
        <v>109792515.85609999</v>
      </c>
      <c r="K361" s="11"/>
      <c r="L361" s="131"/>
      <c r="M361" s="126"/>
      <c r="N361" s="12">
        <v>6</v>
      </c>
      <c r="O361" s="5" t="s">
        <v>744</v>
      </c>
      <c r="P361" s="5">
        <v>63630879.819499999</v>
      </c>
      <c r="Q361" s="5">
        <v>14547338.0975</v>
      </c>
      <c r="R361" s="5">
        <v>0</v>
      </c>
      <c r="S361" s="5">
        <v>4755463.0574000003</v>
      </c>
      <c r="T361" s="5">
        <v>22472234.289099999</v>
      </c>
      <c r="U361" s="7">
        <f t="shared" si="11"/>
        <v>105405915.26350001</v>
      </c>
    </row>
    <row r="362" spans="1:21" ht="24.95" customHeight="1">
      <c r="A362" s="129"/>
      <c r="B362" s="126"/>
      <c r="C362" s="1">
        <v>26</v>
      </c>
      <c r="D362" s="5" t="s">
        <v>394</v>
      </c>
      <c r="E362" s="5">
        <v>58804952.745200001</v>
      </c>
      <c r="F362" s="5">
        <v>13444031.134199999</v>
      </c>
      <c r="G362" s="5">
        <v>0</v>
      </c>
      <c r="H362" s="5">
        <v>4394796.6957</v>
      </c>
      <c r="I362" s="5">
        <v>25573237.9932</v>
      </c>
      <c r="J362" s="6">
        <f t="shared" si="10"/>
        <v>102217018.56830001</v>
      </c>
      <c r="K362" s="11"/>
      <c r="L362" s="131"/>
      <c r="M362" s="126"/>
      <c r="N362" s="12">
        <v>7</v>
      </c>
      <c r="O362" s="5" t="s">
        <v>745</v>
      </c>
      <c r="P362" s="5">
        <v>61201968.556199998</v>
      </c>
      <c r="Q362" s="5">
        <v>13992038.6351</v>
      </c>
      <c r="R362" s="5">
        <v>0</v>
      </c>
      <c r="S362" s="5">
        <v>4573938.0208999999</v>
      </c>
      <c r="T362" s="5">
        <v>25632214.746199999</v>
      </c>
      <c r="U362" s="7">
        <f t="shared" si="11"/>
        <v>105400159.9584</v>
      </c>
    </row>
    <row r="363" spans="1:21" ht="24.95" customHeight="1">
      <c r="A363" s="129"/>
      <c r="B363" s="127"/>
      <c r="C363" s="1">
        <v>27</v>
      </c>
      <c r="D363" s="5" t="s">
        <v>395</v>
      </c>
      <c r="E363" s="5">
        <v>54490118.650799997</v>
      </c>
      <c r="F363" s="5">
        <v>12457570.6204</v>
      </c>
      <c r="G363" s="5">
        <v>0</v>
      </c>
      <c r="H363" s="5">
        <v>4072326.9421000001</v>
      </c>
      <c r="I363" s="5">
        <v>23534325.328200001</v>
      </c>
      <c r="J363" s="6">
        <f t="shared" si="10"/>
        <v>94554341.541500002</v>
      </c>
      <c r="K363" s="11"/>
      <c r="L363" s="131"/>
      <c r="M363" s="126"/>
      <c r="N363" s="12">
        <v>8</v>
      </c>
      <c r="O363" s="5" t="s">
        <v>746</v>
      </c>
      <c r="P363" s="5">
        <v>94993825.113000005</v>
      </c>
      <c r="Q363" s="5">
        <v>21717557.497499999</v>
      </c>
      <c r="R363" s="5">
        <v>0</v>
      </c>
      <c r="S363" s="5">
        <v>7099377.3351999996</v>
      </c>
      <c r="T363" s="5">
        <v>28803976.241999999</v>
      </c>
      <c r="U363" s="7">
        <f t="shared" si="11"/>
        <v>152614736.1877</v>
      </c>
    </row>
    <row r="364" spans="1:21" ht="24.95" customHeight="1">
      <c r="A364" s="1"/>
      <c r="B364" s="113" t="s">
        <v>828</v>
      </c>
      <c r="C364" s="114"/>
      <c r="D364" s="115"/>
      <c r="E364" s="14">
        <v>1703849672.5781999</v>
      </c>
      <c r="F364" s="14">
        <v>389535353.3477999</v>
      </c>
      <c r="G364" s="14">
        <v>0</v>
      </c>
      <c r="H364" s="14">
        <v>127337453.07790001</v>
      </c>
      <c r="I364" s="14">
        <v>735291251.29709983</v>
      </c>
      <c r="J364" s="7">
        <f t="shared" si="10"/>
        <v>2956013730.3009996</v>
      </c>
      <c r="K364" s="11"/>
      <c r="L364" s="131"/>
      <c r="M364" s="126"/>
      <c r="N364" s="12">
        <v>9</v>
      </c>
      <c r="O364" s="5" t="s">
        <v>747</v>
      </c>
      <c r="P364" s="5">
        <v>67620335.6197</v>
      </c>
      <c r="Q364" s="5">
        <v>15459410.388699999</v>
      </c>
      <c r="R364" s="5">
        <v>0</v>
      </c>
      <c r="S364" s="5">
        <v>5053615.6168</v>
      </c>
      <c r="T364" s="5">
        <v>22895728.649799999</v>
      </c>
      <c r="U364" s="7">
        <f t="shared" si="11"/>
        <v>111029090.27499999</v>
      </c>
    </row>
    <row r="365" spans="1:21" ht="24.95" customHeight="1">
      <c r="A365" s="129">
        <v>18</v>
      </c>
      <c r="B365" s="125" t="s">
        <v>41</v>
      </c>
      <c r="C365" s="1">
        <v>1</v>
      </c>
      <c r="D365" s="5" t="s">
        <v>396</v>
      </c>
      <c r="E365" s="5">
        <v>102021211.7013</v>
      </c>
      <c r="F365" s="5">
        <v>23324163.738499999</v>
      </c>
      <c r="G365" s="5">
        <v>0</v>
      </c>
      <c r="H365" s="5">
        <v>7624570.0938999997</v>
      </c>
      <c r="I365" s="5">
        <v>33584502.136</v>
      </c>
      <c r="J365" s="6">
        <f t="shared" si="10"/>
        <v>166554447.6697</v>
      </c>
      <c r="K365" s="11"/>
      <c r="L365" s="131"/>
      <c r="M365" s="126"/>
      <c r="N365" s="12">
        <v>10</v>
      </c>
      <c r="O365" s="5" t="s">
        <v>748</v>
      </c>
      <c r="P365" s="5">
        <v>62433701.3825</v>
      </c>
      <c r="Q365" s="5">
        <v>14273638.291099999</v>
      </c>
      <c r="R365" s="5">
        <v>0</v>
      </c>
      <c r="S365" s="5">
        <v>4665991.7527999999</v>
      </c>
      <c r="T365" s="5">
        <v>23182268.434599999</v>
      </c>
      <c r="U365" s="7">
        <f t="shared" si="11"/>
        <v>104555599.861</v>
      </c>
    </row>
    <row r="366" spans="1:21" ht="24.95" customHeight="1">
      <c r="A366" s="129"/>
      <c r="B366" s="126"/>
      <c r="C366" s="1">
        <v>2</v>
      </c>
      <c r="D366" s="5" t="s">
        <v>397</v>
      </c>
      <c r="E366" s="5">
        <v>103737855.24429999</v>
      </c>
      <c r="F366" s="5">
        <v>23716624.035799999</v>
      </c>
      <c r="G366" s="5">
        <v>0</v>
      </c>
      <c r="H366" s="5">
        <v>7752863.6986999996</v>
      </c>
      <c r="I366" s="5">
        <v>40148296.569300003</v>
      </c>
      <c r="J366" s="6">
        <f t="shared" si="10"/>
        <v>175355639.54809999</v>
      </c>
      <c r="K366" s="11"/>
      <c r="L366" s="131"/>
      <c r="M366" s="126"/>
      <c r="N366" s="12">
        <v>11</v>
      </c>
      <c r="O366" s="5" t="s">
        <v>749</v>
      </c>
      <c r="P366" s="5">
        <v>93170937.876900002</v>
      </c>
      <c r="Q366" s="5">
        <v>21300807.689599998</v>
      </c>
      <c r="R366" s="5">
        <v>0</v>
      </c>
      <c r="S366" s="5">
        <v>6963143.5925000003</v>
      </c>
      <c r="T366" s="5">
        <v>30423472.598200001</v>
      </c>
      <c r="U366" s="7">
        <f t="shared" si="11"/>
        <v>151858361.7572</v>
      </c>
    </row>
    <row r="367" spans="1:21" ht="24.95" customHeight="1">
      <c r="A367" s="129"/>
      <c r="B367" s="126"/>
      <c r="C367" s="1">
        <v>3</v>
      </c>
      <c r="D367" s="5" t="s">
        <v>398</v>
      </c>
      <c r="E367" s="5">
        <v>85851359.505600005</v>
      </c>
      <c r="F367" s="5">
        <v>19627400.350299999</v>
      </c>
      <c r="G367" s="5">
        <v>0</v>
      </c>
      <c r="H367" s="5">
        <v>6416113.8383999998</v>
      </c>
      <c r="I367" s="5">
        <v>35513873.7962</v>
      </c>
      <c r="J367" s="6">
        <f t="shared" si="10"/>
        <v>147408747.4905</v>
      </c>
      <c r="K367" s="11"/>
      <c r="L367" s="131"/>
      <c r="M367" s="126"/>
      <c r="N367" s="12">
        <v>12</v>
      </c>
      <c r="O367" s="5" t="s">
        <v>750</v>
      </c>
      <c r="P367" s="5">
        <v>73747809.521899998</v>
      </c>
      <c r="Q367" s="5">
        <v>16860277.935899999</v>
      </c>
      <c r="R367" s="5">
        <v>0</v>
      </c>
      <c r="S367" s="5">
        <v>5511553.2701000003</v>
      </c>
      <c r="T367" s="5">
        <v>25377563.0616</v>
      </c>
      <c r="U367" s="7">
        <f t="shared" si="11"/>
        <v>121497203.7895</v>
      </c>
    </row>
    <row r="368" spans="1:21" ht="24.95" customHeight="1">
      <c r="A368" s="129"/>
      <c r="B368" s="126"/>
      <c r="C368" s="1">
        <v>4</v>
      </c>
      <c r="D368" s="5" t="s">
        <v>399</v>
      </c>
      <c r="E368" s="5">
        <v>66104318.623800002</v>
      </c>
      <c r="F368" s="5">
        <v>15112817.478800001</v>
      </c>
      <c r="G368" s="5">
        <v>0</v>
      </c>
      <c r="H368" s="5">
        <v>4940315.8662</v>
      </c>
      <c r="I368" s="5">
        <v>25570280.581099998</v>
      </c>
      <c r="J368" s="6">
        <f t="shared" si="10"/>
        <v>111727732.54990001</v>
      </c>
      <c r="K368" s="11"/>
      <c r="L368" s="131"/>
      <c r="M368" s="126"/>
      <c r="N368" s="12">
        <v>13</v>
      </c>
      <c r="O368" s="5" t="s">
        <v>751</v>
      </c>
      <c r="P368" s="5">
        <v>63385258.373999998</v>
      </c>
      <c r="Q368" s="5">
        <v>14491183.943700001</v>
      </c>
      <c r="R368" s="5">
        <v>0</v>
      </c>
      <c r="S368" s="5">
        <v>4737106.5029999996</v>
      </c>
      <c r="T368" s="5">
        <v>24070377.512499999</v>
      </c>
      <c r="U368" s="7">
        <f t="shared" si="11"/>
        <v>106683926.33320001</v>
      </c>
    </row>
    <row r="369" spans="1:21" ht="24.95" customHeight="1">
      <c r="A369" s="129"/>
      <c r="B369" s="126"/>
      <c r="C369" s="1">
        <v>5</v>
      </c>
      <c r="D369" s="5" t="s">
        <v>400</v>
      </c>
      <c r="E369" s="5">
        <v>108672515.633</v>
      </c>
      <c r="F369" s="5">
        <v>24844789.688700002</v>
      </c>
      <c r="G369" s="5">
        <v>0</v>
      </c>
      <c r="H369" s="5">
        <v>8121656.2604999999</v>
      </c>
      <c r="I369" s="5">
        <v>43658762.930399999</v>
      </c>
      <c r="J369" s="6">
        <f t="shared" si="10"/>
        <v>185297724.5126</v>
      </c>
      <c r="K369" s="11"/>
      <c r="L369" s="131"/>
      <c r="M369" s="126"/>
      <c r="N369" s="12">
        <v>14</v>
      </c>
      <c r="O369" s="5" t="s">
        <v>752</v>
      </c>
      <c r="P369" s="5">
        <v>90790380.477799997</v>
      </c>
      <c r="Q369" s="5">
        <v>20756562.922899999</v>
      </c>
      <c r="R369" s="5">
        <v>0</v>
      </c>
      <c r="S369" s="5">
        <v>6785232.2889999999</v>
      </c>
      <c r="T369" s="5">
        <v>31392519.678199999</v>
      </c>
      <c r="U369" s="7">
        <f t="shared" si="11"/>
        <v>149724695.36790001</v>
      </c>
    </row>
    <row r="370" spans="1:21" ht="24.95" customHeight="1">
      <c r="A370" s="129"/>
      <c r="B370" s="126"/>
      <c r="C370" s="1">
        <v>6</v>
      </c>
      <c r="D370" s="5" t="s">
        <v>401</v>
      </c>
      <c r="E370" s="5">
        <v>72800782.6708</v>
      </c>
      <c r="F370" s="5">
        <v>16643767.967399999</v>
      </c>
      <c r="G370" s="5">
        <v>0</v>
      </c>
      <c r="H370" s="5">
        <v>5440777.0806</v>
      </c>
      <c r="I370" s="5">
        <v>30274653.272100002</v>
      </c>
      <c r="J370" s="6">
        <f t="shared" si="10"/>
        <v>125159980.99089999</v>
      </c>
      <c r="K370" s="11"/>
      <c r="L370" s="131"/>
      <c r="M370" s="126"/>
      <c r="N370" s="12">
        <v>15</v>
      </c>
      <c r="O370" s="5" t="s">
        <v>753</v>
      </c>
      <c r="P370" s="5">
        <v>60186150.258400001</v>
      </c>
      <c r="Q370" s="5">
        <v>13759801.515900001</v>
      </c>
      <c r="R370" s="5">
        <v>0</v>
      </c>
      <c r="S370" s="5">
        <v>4498020.6926999995</v>
      </c>
      <c r="T370" s="5">
        <v>22775596.037900001</v>
      </c>
      <c r="U370" s="7">
        <f t="shared" si="11"/>
        <v>101219568.50490001</v>
      </c>
    </row>
    <row r="371" spans="1:21" ht="24.95" customHeight="1">
      <c r="A371" s="129"/>
      <c r="B371" s="126"/>
      <c r="C371" s="1">
        <v>7</v>
      </c>
      <c r="D371" s="5" t="s">
        <v>402</v>
      </c>
      <c r="E371" s="5">
        <v>63482139.298900001</v>
      </c>
      <c r="F371" s="5">
        <v>14513332.931299999</v>
      </c>
      <c r="G371" s="5">
        <v>0</v>
      </c>
      <c r="H371" s="5">
        <v>4744346.9129999997</v>
      </c>
      <c r="I371" s="5">
        <v>28091252.963100001</v>
      </c>
      <c r="J371" s="6">
        <f t="shared" si="10"/>
        <v>110831072.1063</v>
      </c>
      <c r="K371" s="11"/>
      <c r="L371" s="132"/>
      <c r="M371" s="127"/>
      <c r="N371" s="12">
        <v>16</v>
      </c>
      <c r="O371" s="5" t="s">
        <v>754</v>
      </c>
      <c r="P371" s="5">
        <v>65289916.4296</v>
      </c>
      <c r="Q371" s="5">
        <v>14926628.255899999</v>
      </c>
      <c r="R371" s="5">
        <v>0</v>
      </c>
      <c r="S371" s="5">
        <v>4879451.3997</v>
      </c>
      <c r="T371" s="5">
        <v>24925239.139600001</v>
      </c>
      <c r="U371" s="7">
        <f t="shared" si="11"/>
        <v>110021235.22479999</v>
      </c>
    </row>
    <row r="372" spans="1:21" ht="24.95" customHeight="1">
      <c r="A372" s="129"/>
      <c r="B372" s="126"/>
      <c r="C372" s="1">
        <v>8</v>
      </c>
      <c r="D372" s="5" t="s">
        <v>403</v>
      </c>
      <c r="E372" s="5">
        <v>84585788.333900005</v>
      </c>
      <c r="F372" s="5">
        <v>19338064.5471</v>
      </c>
      <c r="G372" s="5">
        <v>0</v>
      </c>
      <c r="H372" s="5">
        <v>6321531.1928000003</v>
      </c>
      <c r="I372" s="5">
        <v>35078201.919399999</v>
      </c>
      <c r="J372" s="6">
        <f t="shared" si="10"/>
        <v>145323585.9932</v>
      </c>
      <c r="K372" s="11"/>
      <c r="L372" s="18"/>
      <c r="M372" s="113" t="s">
        <v>845</v>
      </c>
      <c r="N372" s="114"/>
      <c r="O372" s="115"/>
      <c r="P372" s="14">
        <v>1208794891.2984998</v>
      </c>
      <c r="Q372" s="14">
        <v>276355568.61909997</v>
      </c>
      <c r="R372" s="14">
        <v>0</v>
      </c>
      <c r="S372" s="14">
        <v>90339462.001300022</v>
      </c>
      <c r="T372" s="14">
        <v>413695965.49659997</v>
      </c>
      <c r="U372" s="7">
        <f t="shared" si="11"/>
        <v>1989185887.4154997</v>
      </c>
    </row>
    <row r="373" spans="1:21" ht="24.95" customHeight="1">
      <c r="A373" s="129"/>
      <c r="B373" s="126"/>
      <c r="C373" s="1">
        <v>9</v>
      </c>
      <c r="D373" s="5" t="s">
        <v>404</v>
      </c>
      <c r="E373" s="5">
        <v>93306923.338599995</v>
      </c>
      <c r="F373" s="5">
        <v>21331896.784899998</v>
      </c>
      <c r="G373" s="5">
        <v>0</v>
      </c>
      <c r="H373" s="5">
        <v>6973306.4857000001</v>
      </c>
      <c r="I373" s="5">
        <v>33126344.3343</v>
      </c>
      <c r="J373" s="6">
        <f t="shared" si="10"/>
        <v>154738470.94349998</v>
      </c>
      <c r="K373" s="11"/>
      <c r="L373" s="130">
        <v>35</v>
      </c>
      <c r="M373" s="125" t="s">
        <v>58</v>
      </c>
      <c r="N373" s="12">
        <v>1</v>
      </c>
      <c r="O373" s="5" t="s">
        <v>755</v>
      </c>
      <c r="P373" s="5">
        <v>67473246.100999996</v>
      </c>
      <c r="Q373" s="5">
        <v>15425782.675799999</v>
      </c>
      <c r="R373" s="5">
        <v>0</v>
      </c>
      <c r="S373" s="5">
        <v>5042622.8602999998</v>
      </c>
      <c r="T373" s="5">
        <v>25871217.4344</v>
      </c>
      <c r="U373" s="7">
        <f t="shared" si="11"/>
        <v>113812869.0715</v>
      </c>
    </row>
    <row r="374" spans="1:21" ht="24.95" customHeight="1">
      <c r="A374" s="129"/>
      <c r="B374" s="126"/>
      <c r="C374" s="1">
        <v>10</v>
      </c>
      <c r="D374" s="5" t="s">
        <v>405</v>
      </c>
      <c r="E374" s="5">
        <v>88147133.783099994</v>
      </c>
      <c r="F374" s="5">
        <v>20152261.938000001</v>
      </c>
      <c r="G374" s="5">
        <v>0</v>
      </c>
      <c r="H374" s="5">
        <v>6587688.8629000001</v>
      </c>
      <c r="I374" s="5">
        <v>39550408.8508</v>
      </c>
      <c r="J374" s="6">
        <f t="shared" si="10"/>
        <v>154437493.4348</v>
      </c>
      <c r="K374" s="11"/>
      <c r="L374" s="131"/>
      <c r="M374" s="126"/>
      <c r="N374" s="12">
        <v>2</v>
      </c>
      <c r="O374" s="5" t="s">
        <v>756</v>
      </c>
      <c r="P374" s="5">
        <v>74665826.886199996</v>
      </c>
      <c r="Q374" s="5">
        <v>17070155.734499998</v>
      </c>
      <c r="R374" s="5">
        <v>0</v>
      </c>
      <c r="S374" s="5">
        <v>5580161.4313000003</v>
      </c>
      <c r="T374" s="5">
        <v>24134760.284499999</v>
      </c>
      <c r="U374" s="7">
        <f t="shared" si="11"/>
        <v>121450904.3365</v>
      </c>
    </row>
    <row r="375" spans="1:21" ht="24.95" customHeight="1">
      <c r="A375" s="129"/>
      <c r="B375" s="126"/>
      <c r="C375" s="1">
        <v>11</v>
      </c>
      <c r="D375" s="5" t="s">
        <v>406</v>
      </c>
      <c r="E375" s="5">
        <v>94110853.9868</v>
      </c>
      <c r="F375" s="5">
        <v>21515691.9954</v>
      </c>
      <c r="G375" s="5">
        <v>0</v>
      </c>
      <c r="H375" s="5">
        <v>7033388.3596000001</v>
      </c>
      <c r="I375" s="5">
        <v>42081972.8398</v>
      </c>
      <c r="J375" s="6">
        <f t="shared" si="10"/>
        <v>164741907.1816</v>
      </c>
      <c r="K375" s="11"/>
      <c r="L375" s="131"/>
      <c r="M375" s="126"/>
      <c r="N375" s="12">
        <v>3</v>
      </c>
      <c r="O375" s="5" t="s">
        <v>757</v>
      </c>
      <c r="P375" s="5">
        <v>62516942.966899998</v>
      </c>
      <c r="Q375" s="5">
        <v>14292669.0428</v>
      </c>
      <c r="R375" s="5">
        <v>0</v>
      </c>
      <c r="S375" s="5">
        <v>4672212.8246999998</v>
      </c>
      <c r="T375" s="5">
        <v>22939098.126600001</v>
      </c>
      <c r="U375" s="7">
        <f t="shared" si="11"/>
        <v>104420922.961</v>
      </c>
    </row>
    <row r="376" spans="1:21" ht="24.95" customHeight="1">
      <c r="A376" s="129"/>
      <c r="B376" s="126"/>
      <c r="C376" s="1">
        <v>12</v>
      </c>
      <c r="D376" s="5" t="s">
        <v>407</v>
      </c>
      <c r="E376" s="5">
        <v>81328159.233899996</v>
      </c>
      <c r="F376" s="5">
        <v>18593303.009199999</v>
      </c>
      <c r="G376" s="5">
        <v>0</v>
      </c>
      <c r="H376" s="5">
        <v>6078071.8081999999</v>
      </c>
      <c r="I376" s="5">
        <v>32937677.794799998</v>
      </c>
      <c r="J376" s="6">
        <f t="shared" si="10"/>
        <v>138937211.84609997</v>
      </c>
      <c r="K376" s="11"/>
      <c r="L376" s="131"/>
      <c r="M376" s="126"/>
      <c r="N376" s="12">
        <v>4</v>
      </c>
      <c r="O376" s="5" t="s">
        <v>758</v>
      </c>
      <c r="P376" s="5">
        <v>69996183.601099998</v>
      </c>
      <c r="Q376" s="5">
        <v>16002578.484999999</v>
      </c>
      <c r="R376" s="5">
        <v>0</v>
      </c>
      <c r="S376" s="5">
        <v>5231174.9612999996</v>
      </c>
      <c r="T376" s="5">
        <v>25707698.8816</v>
      </c>
      <c r="U376" s="7">
        <f t="shared" si="11"/>
        <v>116937635.92899999</v>
      </c>
    </row>
    <row r="377" spans="1:21" ht="24.95" customHeight="1">
      <c r="A377" s="129"/>
      <c r="B377" s="126"/>
      <c r="C377" s="1">
        <v>13</v>
      </c>
      <c r="D377" s="5" t="s">
        <v>408</v>
      </c>
      <c r="E377" s="5">
        <v>70460090.092299998</v>
      </c>
      <c r="F377" s="5">
        <v>16108637.1249</v>
      </c>
      <c r="G377" s="5">
        <v>0</v>
      </c>
      <c r="H377" s="5">
        <v>5265845.0802999996</v>
      </c>
      <c r="I377" s="5">
        <v>31897548.004799999</v>
      </c>
      <c r="J377" s="6">
        <f t="shared" si="10"/>
        <v>123732120.30230001</v>
      </c>
      <c r="K377" s="11"/>
      <c r="L377" s="131"/>
      <c r="M377" s="126"/>
      <c r="N377" s="12">
        <v>5</v>
      </c>
      <c r="O377" s="5" t="s">
        <v>759</v>
      </c>
      <c r="P377" s="5">
        <v>98175002.238700002</v>
      </c>
      <c r="Q377" s="5">
        <v>22444840.529300001</v>
      </c>
      <c r="R377" s="5">
        <v>0</v>
      </c>
      <c r="S377" s="5">
        <v>7337123.0702999998</v>
      </c>
      <c r="T377" s="5">
        <v>34988948.502499998</v>
      </c>
      <c r="U377" s="7">
        <f t="shared" si="11"/>
        <v>162945914.34079999</v>
      </c>
    </row>
    <row r="378" spans="1:21" ht="24.95" customHeight="1">
      <c r="A378" s="129"/>
      <c r="B378" s="126"/>
      <c r="C378" s="1">
        <v>14</v>
      </c>
      <c r="D378" s="5" t="s">
        <v>409</v>
      </c>
      <c r="E378" s="5">
        <v>72550765.624799997</v>
      </c>
      <c r="F378" s="5">
        <v>16586608.8882</v>
      </c>
      <c r="G378" s="5">
        <v>0</v>
      </c>
      <c r="H378" s="5">
        <v>5422092.0203</v>
      </c>
      <c r="I378" s="5">
        <v>28919947.090599999</v>
      </c>
      <c r="J378" s="6">
        <f t="shared" si="10"/>
        <v>123479413.6239</v>
      </c>
      <c r="K378" s="11"/>
      <c r="L378" s="131"/>
      <c r="M378" s="126"/>
      <c r="N378" s="12">
        <v>6</v>
      </c>
      <c r="O378" s="5" t="s">
        <v>760</v>
      </c>
      <c r="P378" s="5">
        <v>81361720.448699996</v>
      </c>
      <c r="Q378" s="5">
        <v>18600975.798500001</v>
      </c>
      <c r="R378" s="5">
        <v>0</v>
      </c>
      <c r="S378" s="5">
        <v>6080580.0104999999</v>
      </c>
      <c r="T378" s="5">
        <v>26863146.916700002</v>
      </c>
      <c r="U378" s="7">
        <f t="shared" si="11"/>
        <v>132906423.1744</v>
      </c>
    </row>
    <row r="379" spans="1:21" ht="24.95" customHeight="1">
      <c r="A379" s="129"/>
      <c r="B379" s="126"/>
      <c r="C379" s="1">
        <v>15</v>
      </c>
      <c r="D379" s="5" t="s">
        <v>410</v>
      </c>
      <c r="E379" s="5">
        <v>83984613.488800004</v>
      </c>
      <c r="F379" s="5">
        <v>19200623.516100001</v>
      </c>
      <c r="G379" s="5">
        <v>0</v>
      </c>
      <c r="H379" s="5">
        <v>6276602.3032999998</v>
      </c>
      <c r="I379" s="5">
        <v>35265679.027099997</v>
      </c>
      <c r="J379" s="6">
        <f t="shared" si="10"/>
        <v>144727518.3353</v>
      </c>
      <c r="K379" s="11"/>
      <c r="L379" s="131"/>
      <c r="M379" s="126"/>
      <c r="N379" s="12">
        <v>7</v>
      </c>
      <c r="O379" s="5" t="s">
        <v>761</v>
      </c>
      <c r="P379" s="5">
        <v>74907309.595200002</v>
      </c>
      <c r="Q379" s="5">
        <v>17125363.687399998</v>
      </c>
      <c r="R379" s="5">
        <v>0</v>
      </c>
      <c r="S379" s="5">
        <v>5598208.6766999997</v>
      </c>
      <c r="T379" s="5">
        <v>25322153.059300002</v>
      </c>
      <c r="U379" s="7">
        <f t="shared" si="11"/>
        <v>122953035.0186</v>
      </c>
    </row>
    <row r="380" spans="1:21" ht="24.95" customHeight="1">
      <c r="A380" s="129"/>
      <c r="B380" s="126"/>
      <c r="C380" s="1">
        <v>16</v>
      </c>
      <c r="D380" s="5" t="s">
        <v>411</v>
      </c>
      <c r="E380" s="5">
        <v>65141284.216899998</v>
      </c>
      <c r="F380" s="5">
        <v>14892647.8511</v>
      </c>
      <c r="G380" s="5">
        <v>0</v>
      </c>
      <c r="H380" s="5">
        <v>4868343.3497000001</v>
      </c>
      <c r="I380" s="5">
        <v>27163212.9604</v>
      </c>
      <c r="J380" s="6">
        <f t="shared" si="10"/>
        <v>112065488.37810001</v>
      </c>
      <c r="K380" s="11"/>
      <c r="L380" s="131"/>
      <c r="M380" s="126"/>
      <c r="N380" s="12">
        <v>8</v>
      </c>
      <c r="O380" s="5" t="s">
        <v>762</v>
      </c>
      <c r="P380" s="5">
        <v>65079087.543399997</v>
      </c>
      <c r="Q380" s="5">
        <v>14878428.4023</v>
      </c>
      <c r="R380" s="5">
        <v>0</v>
      </c>
      <c r="S380" s="5">
        <v>4863695.0723000001</v>
      </c>
      <c r="T380" s="5">
        <v>23816785.516399998</v>
      </c>
      <c r="U380" s="7">
        <f t="shared" si="11"/>
        <v>108637996.53439999</v>
      </c>
    </row>
    <row r="381" spans="1:21" ht="24.95" customHeight="1">
      <c r="A381" s="129"/>
      <c r="B381" s="126"/>
      <c r="C381" s="1">
        <v>17</v>
      </c>
      <c r="D381" s="5" t="s">
        <v>412</v>
      </c>
      <c r="E381" s="5">
        <v>90639083.723399997</v>
      </c>
      <c r="F381" s="5">
        <v>20721973.348700002</v>
      </c>
      <c r="G381" s="5">
        <v>0</v>
      </c>
      <c r="H381" s="5">
        <v>6773925.1041000001</v>
      </c>
      <c r="I381" s="5">
        <v>38047590.090300001</v>
      </c>
      <c r="J381" s="6">
        <f t="shared" si="10"/>
        <v>156182572.2665</v>
      </c>
      <c r="K381" s="11"/>
      <c r="L381" s="131"/>
      <c r="M381" s="126"/>
      <c r="N381" s="12">
        <v>9</v>
      </c>
      <c r="O381" s="5" t="s">
        <v>763</v>
      </c>
      <c r="P381" s="5">
        <v>85828903.251100004</v>
      </c>
      <c r="Q381" s="5">
        <v>19622266.385000002</v>
      </c>
      <c r="R381" s="5">
        <v>0</v>
      </c>
      <c r="S381" s="5">
        <v>6414435.5669</v>
      </c>
      <c r="T381" s="5">
        <v>30929191.207899999</v>
      </c>
      <c r="U381" s="7">
        <f t="shared" si="11"/>
        <v>142794796.4109</v>
      </c>
    </row>
    <row r="382" spans="1:21" ht="24.95" customHeight="1">
      <c r="A382" s="129"/>
      <c r="B382" s="126"/>
      <c r="C382" s="1">
        <v>18</v>
      </c>
      <c r="D382" s="5" t="s">
        <v>413</v>
      </c>
      <c r="E382" s="5">
        <v>60965127.421400003</v>
      </c>
      <c r="F382" s="5">
        <v>13937891.8423</v>
      </c>
      <c r="G382" s="5">
        <v>0</v>
      </c>
      <c r="H382" s="5">
        <v>4556237.6642000005</v>
      </c>
      <c r="I382" s="5">
        <v>27574813.0031</v>
      </c>
      <c r="J382" s="6">
        <f t="shared" si="10"/>
        <v>107034069.93100002</v>
      </c>
      <c r="K382" s="11"/>
      <c r="L382" s="131"/>
      <c r="M382" s="126"/>
      <c r="N382" s="12">
        <v>10</v>
      </c>
      <c r="O382" s="5" t="s">
        <v>764</v>
      </c>
      <c r="P382" s="5">
        <v>60531228.086300001</v>
      </c>
      <c r="Q382" s="5">
        <v>13838693.4603</v>
      </c>
      <c r="R382" s="5">
        <v>0</v>
      </c>
      <c r="S382" s="5">
        <v>4523810.1343</v>
      </c>
      <c r="T382" s="5">
        <v>24014004.6369</v>
      </c>
      <c r="U382" s="7">
        <f t="shared" si="11"/>
        <v>102907736.31779999</v>
      </c>
    </row>
    <row r="383" spans="1:21" ht="24.95" customHeight="1">
      <c r="A383" s="129"/>
      <c r="B383" s="126"/>
      <c r="C383" s="1">
        <v>19</v>
      </c>
      <c r="D383" s="5" t="s">
        <v>414</v>
      </c>
      <c r="E383" s="5">
        <v>80443407.873199999</v>
      </c>
      <c r="F383" s="5">
        <v>18391030.5086</v>
      </c>
      <c r="G383" s="5">
        <v>0</v>
      </c>
      <c r="H383" s="5">
        <v>6011949.7866000002</v>
      </c>
      <c r="I383" s="5">
        <v>35539021.782799996</v>
      </c>
      <c r="J383" s="6">
        <f t="shared" si="10"/>
        <v>140385409.95119998</v>
      </c>
      <c r="K383" s="11"/>
      <c r="L383" s="131"/>
      <c r="M383" s="126"/>
      <c r="N383" s="12">
        <v>11</v>
      </c>
      <c r="O383" s="5" t="s">
        <v>765</v>
      </c>
      <c r="P383" s="5">
        <v>57979292.456500001</v>
      </c>
      <c r="Q383" s="5">
        <v>13255268.0776</v>
      </c>
      <c r="R383" s="5">
        <v>0</v>
      </c>
      <c r="S383" s="5">
        <v>4333090.8539000005</v>
      </c>
      <c r="T383" s="5">
        <v>21443359.317299999</v>
      </c>
      <c r="U383" s="7">
        <f t="shared" si="11"/>
        <v>97011010.705300003</v>
      </c>
    </row>
    <row r="384" spans="1:21" ht="24.95" customHeight="1">
      <c r="A384" s="129"/>
      <c r="B384" s="126"/>
      <c r="C384" s="1">
        <v>20</v>
      </c>
      <c r="D384" s="5" t="s">
        <v>415</v>
      </c>
      <c r="E384" s="5">
        <v>67445930.414700001</v>
      </c>
      <c r="F384" s="5">
        <v>15419537.7437</v>
      </c>
      <c r="G384" s="5">
        <v>0</v>
      </c>
      <c r="H384" s="5">
        <v>5040581.4184999997</v>
      </c>
      <c r="I384" s="5">
        <v>27748923.162900001</v>
      </c>
      <c r="J384" s="6">
        <f t="shared" si="10"/>
        <v>115654972.73980001</v>
      </c>
      <c r="K384" s="11"/>
      <c r="L384" s="131"/>
      <c r="M384" s="126"/>
      <c r="N384" s="12">
        <v>12</v>
      </c>
      <c r="O384" s="5" t="s">
        <v>766</v>
      </c>
      <c r="P384" s="5">
        <v>62162668.090800002</v>
      </c>
      <c r="Q384" s="5">
        <v>14211674.4625</v>
      </c>
      <c r="R384" s="5">
        <v>0</v>
      </c>
      <c r="S384" s="5">
        <v>4645736.0403000005</v>
      </c>
      <c r="T384" s="5">
        <v>22928279.961199999</v>
      </c>
      <c r="U384" s="7">
        <f t="shared" si="11"/>
        <v>103948358.5548</v>
      </c>
    </row>
    <row r="385" spans="1:21" ht="24.95" customHeight="1">
      <c r="A385" s="129"/>
      <c r="B385" s="126"/>
      <c r="C385" s="1">
        <v>21</v>
      </c>
      <c r="D385" s="5" t="s">
        <v>416</v>
      </c>
      <c r="E385" s="5">
        <v>85968957.199499995</v>
      </c>
      <c r="F385" s="5">
        <v>19654285.620700002</v>
      </c>
      <c r="G385" s="5">
        <v>0</v>
      </c>
      <c r="H385" s="5">
        <v>6424902.5191000002</v>
      </c>
      <c r="I385" s="5">
        <v>35901458.644400001</v>
      </c>
      <c r="J385" s="6">
        <f t="shared" si="10"/>
        <v>147949603.98369998</v>
      </c>
      <c r="K385" s="11"/>
      <c r="L385" s="131"/>
      <c r="M385" s="126"/>
      <c r="N385" s="12">
        <v>13</v>
      </c>
      <c r="O385" s="5" t="s">
        <v>767</v>
      </c>
      <c r="P385" s="5">
        <v>67609253.723299995</v>
      </c>
      <c r="Q385" s="5">
        <v>15456876.8375</v>
      </c>
      <c r="R385" s="5">
        <v>0</v>
      </c>
      <c r="S385" s="5">
        <v>5052787.4096999997</v>
      </c>
      <c r="T385" s="5">
        <v>26485757.198199999</v>
      </c>
      <c r="U385" s="7">
        <f t="shared" si="11"/>
        <v>114604675.16870001</v>
      </c>
    </row>
    <row r="386" spans="1:21" ht="24.95" customHeight="1">
      <c r="A386" s="129"/>
      <c r="B386" s="126"/>
      <c r="C386" s="1">
        <v>22</v>
      </c>
      <c r="D386" s="5" t="s">
        <v>417</v>
      </c>
      <c r="E386" s="5">
        <v>96181931.278500006</v>
      </c>
      <c r="F386" s="5">
        <v>21989183.194499999</v>
      </c>
      <c r="G386" s="5">
        <v>0</v>
      </c>
      <c r="H386" s="5">
        <v>7188170.6222000001</v>
      </c>
      <c r="I386" s="5">
        <v>37209833.625299998</v>
      </c>
      <c r="J386" s="6">
        <f t="shared" si="10"/>
        <v>162569118.72049999</v>
      </c>
      <c r="K386" s="11"/>
      <c r="L386" s="131"/>
      <c r="M386" s="126"/>
      <c r="N386" s="12">
        <v>14</v>
      </c>
      <c r="O386" s="5" t="s">
        <v>768</v>
      </c>
      <c r="P386" s="5">
        <v>74396292.585500002</v>
      </c>
      <c r="Q386" s="5">
        <v>17008534.6063</v>
      </c>
      <c r="R386" s="5">
        <v>0</v>
      </c>
      <c r="S386" s="5">
        <v>5560017.7461000001</v>
      </c>
      <c r="T386" s="5">
        <v>29614755.788800001</v>
      </c>
      <c r="U386" s="7">
        <f t="shared" si="11"/>
        <v>126579600.72669999</v>
      </c>
    </row>
    <row r="387" spans="1:21" ht="24.95" customHeight="1">
      <c r="A387" s="129"/>
      <c r="B387" s="127"/>
      <c r="C387" s="1">
        <v>23</v>
      </c>
      <c r="D387" s="5" t="s">
        <v>418</v>
      </c>
      <c r="E387" s="5">
        <v>98210061.715000004</v>
      </c>
      <c r="F387" s="5">
        <v>22452855.852299999</v>
      </c>
      <c r="G387" s="5">
        <v>0</v>
      </c>
      <c r="H387" s="5">
        <v>7339743.2454000004</v>
      </c>
      <c r="I387" s="5">
        <v>42410935.692100003</v>
      </c>
      <c r="J387" s="6">
        <f t="shared" si="10"/>
        <v>170413596.50480002</v>
      </c>
      <c r="K387" s="11"/>
      <c r="L387" s="131"/>
      <c r="M387" s="126"/>
      <c r="N387" s="12">
        <v>15</v>
      </c>
      <c r="O387" s="5" t="s">
        <v>769</v>
      </c>
      <c r="P387" s="5">
        <v>69001817.291500002</v>
      </c>
      <c r="Q387" s="5">
        <v>15775245.7349</v>
      </c>
      <c r="R387" s="5">
        <v>0</v>
      </c>
      <c r="S387" s="5">
        <v>5156860.8504999997</v>
      </c>
      <c r="T387" s="5">
        <v>22326823.9472</v>
      </c>
      <c r="U387" s="7">
        <f t="shared" si="11"/>
        <v>112260747.8241</v>
      </c>
    </row>
    <row r="388" spans="1:21" ht="24.95" customHeight="1">
      <c r="A388" s="1"/>
      <c r="B388" s="113" t="s">
        <v>829</v>
      </c>
      <c r="C388" s="114"/>
      <c r="D388" s="115"/>
      <c r="E388" s="14">
        <v>1916140294.4025004</v>
      </c>
      <c r="F388" s="14">
        <v>438069389.95650011</v>
      </c>
      <c r="G388" s="14">
        <v>0</v>
      </c>
      <c r="H388" s="14">
        <v>143203023.5742</v>
      </c>
      <c r="I388" s="14">
        <v>787295191.0711</v>
      </c>
      <c r="J388" s="7">
        <f t="shared" si="10"/>
        <v>3284707899.0043011</v>
      </c>
      <c r="K388" s="33"/>
      <c r="L388" s="131"/>
      <c r="M388" s="126"/>
      <c r="N388" s="12">
        <v>16</v>
      </c>
      <c r="O388" s="5" t="s">
        <v>770</v>
      </c>
      <c r="P388" s="5">
        <v>71911720.058599994</v>
      </c>
      <c r="Q388" s="5">
        <v>16440509.825300001</v>
      </c>
      <c r="R388" s="5">
        <v>0</v>
      </c>
      <c r="S388" s="5">
        <v>5374332.8569999998</v>
      </c>
      <c r="T388" s="5">
        <v>25080471.8453</v>
      </c>
      <c r="U388" s="7">
        <f t="shared" si="11"/>
        <v>118807034.58619998</v>
      </c>
    </row>
    <row r="389" spans="1:21" ht="24.95" customHeight="1">
      <c r="A389" s="129">
        <v>19</v>
      </c>
      <c r="B389" s="125" t="s">
        <v>42</v>
      </c>
      <c r="C389" s="1">
        <v>1</v>
      </c>
      <c r="D389" s="5" t="s">
        <v>419</v>
      </c>
      <c r="E389" s="5">
        <v>63023372.651199996</v>
      </c>
      <c r="F389" s="5">
        <v>14408449.3661</v>
      </c>
      <c r="G389" s="5">
        <v>0</v>
      </c>
      <c r="H389" s="5">
        <v>4710060.9208000004</v>
      </c>
      <c r="I389" s="5">
        <v>33173621.482900001</v>
      </c>
      <c r="J389" s="6">
        <f t="shared" si="10"/>
        <v>115315504.421</v>
      </c>
      <c r="K389" s="11"/>
      <c r="L389" s="132"/>
      <c r="M389" s="127"/>
      <c r="N389" s="12">
        <v>17</v>
      </c>
      <c r="O389" s="5" t="s">
        <v>771</v>
      </c>
      <c r="P389" s="5">
        <v>71740832.654300004</v>
      </c>
      <c r="Q389" s="5">
        <v>16401441.422499999</v>
      </c>
      <c r="R389" s="5">
        <v>0</v>
      </c>
      <c r="S389" s="5">
        <v>5361561.5619999999</v>
      </c>
      <c r="T389" s="5">
        <v>24245887.198399998</v>
      </c>
      <c r="U389" s="7">
        <f t="shared" si="11"/>
        <v>117749722.83720002</v>
      </c>
    </row>
    <row r="390" spans="1:21" ht="24.95" customHeight="1">
      <c r="A390" s="129"/>
      <c r="B390" s="126"/>
      <c r="C390" s="1">
        <v>2</v>
      </c>
      <c r="D390" s="5" t="s">
        <v>420</v>
      </c>
      <c r="E390" s="5">
        <v>64552496.444700003</v>
      </c>
      <c r="F390" s="5">
        <v>14758038.761700001</v>
      </c>
      <c r="G390" s="5">
        <v>0</v>
      </c>
      <c r="H390" s="5">
        <v>4824340.2099000001</v>
      </c>
      <c r="I390" s="5">
        <v>34080761.469599999</v>
      </c>
      <c r="J390" s="6">
        <f t="shared" si="10"/>
        <v>118215636.88590002</v>
      </c>
      <c r="K390" s="11"/>
      <c r="L390" s="18"/>
      <c r="M390" s="113" t="s">
        <v>846</v>
      </c>
      <c r="N390" s="114"/>
      <c r="O390" s="115"/>
      <c r="P390" s="14">
        <v>1215337327.5791001</v>
      </c>
      <c r="Q390" s="14">
        <v>277851305.16750002</v>
      </c>
      <c r="R390" s="14">
        <v>0</v>
      </c>
      <c r="S390" s="14">
        <v>90828411.928100005</v>
      </c>
      <c r="T390" s="14">
        <v>436712339.82320005</v>
      </c>
      <c r="U390" s="7">
        <f t="shared" si="11"/>
        <v>2020729384.4979002</v>
      </c>
    </row>
    <row r="391" spans="1:21" ht="24.95" customHeight="1">
      <c r="A391" s="129"/>
      <c r="B391" s="126"/>
      <c r="C391" s="1">
        <v>3</v>
      </c>
      <c r="D391" s="5" t="s">
        <v>421</v>
      </c>
      <c r="E391" s="5">
        <v>58859158.914399996</v>
      </c>
      <c r="F391" s="5">
        <v>13456423.7881</v>
      </c>
      <c r="G391" s="5">
        <v>0</v>
      </c>
      <c r="H391" s="5">
        <v>4398847.8015999999</v>
      </c>
      <c r="I391" s="5">
        <v>32534160.290899999</v>
      </c>
      <c r="J391" s="6">
        <f t="shared" si="10"/>
        <v>109248590.79499999</v>
      </c>
      <c r="K391" s="11"/>
      <c r="L391" s="130">
        <v>36</v>
      </c>
      <c r="M391" s="125" t="s">
        <v>59</v>
      </c>
      <c r="N391" s="12">
        <v>1</v>
      </c>
      <c r="O391" s="5" t="s">
        <v>772</v>
      </c>
      <c r="P391" s="5">
        <v>67527523.836700007</v>
      </c>
      <c r="Q391" s="5">
        <v>15438191.691299999</v>
      </c>
      <c r="R391" s="5">
        <v>0</v>
      </c>
      <c r="S391" s="5">
        <v>5046679.3147</v>
      </c>
      <c r="T391" s="5">
        <v>25399826.613200001</v>
      </c>
      <c r="U391" s="7">
        <f t="shared" si="11"/>
        <v>113412221.45590001</v>
      </c>
    </row>
    <row r="392" spans="1:21" ht="24.95" customHeight="1">
      <c r="A392" s="129"/>
      <c r="B392" s="126"/>
      <c r="C392" s="1">
        <v>4</v>
      </c>
      <c r="D392" s="5" t="s">
        <v>422</v>
      </c>
      <c r="E392" s="5">
        <v>63854050.187200002</v>
      </c>
      <c r="F392" s="5">
        <v>14598359.4695</v>
      </c>
      <c r="G392" s="5">
        <v>0</v>
      </c>
      <c r="H392" s="5">
        <v>4772141.7273000004</v>
      </c>
      <c r="I392" s="5">
        <v>34007469.814900003</v>
      </c>
      <c r="J392" s="6">
        <f t="shared" si="10"/>
        <v>117232021.19890001</v>
      </c>
      <c r="K392" s="11"/>
      <c r="L392" s="131"/>
      <c r="M392" s="126"/>
      <c r="N392" s="12">
        <v>2</v>
      </c>
      <c r="O392" s="5" t="s">
        <v>773</v>
      </c>
      <c r="P392" s="5">
        <v>65383520.467299998</v>
      </c>
      <c r="Q392" s="5">
        <v>14948028.0792</v>
      </c>
      <c r="R392" s="5">
        <v>0</v>
      </c>
      <c r="S392" s="5">
        <v>4886446.9111000001</v>
      </c>
      <c r="T392" s="5">
        <v>27927369.1899</v>
      </c>
      <c r="U392" s="7">
        <f t="shared" si="11"/>
        <v>113145364.64749999</v>
      </c>
    </row>
    <row r="393" spans="1:21" ht="24.95" customHeight="1">
      <c r="A393" s="129"/>
      <c r="B393" s="126"/>
      <c r="C393" s="1">
        <v>5</v>
      </c>
      <c r="D393" s="5" t="s">
        <v>423</v>
      </c>
      <c r="E393" s="5">
        <v>77393210.847900003</v>
      </c>
      <c r="F393" s="5">
        <v>17693692.242699999</v>
      </c>
      <c r="G393" s="5">
        <v>0</v>
      </c>
      <c r="H393" s="5">
        <v>5783992.8683000002</v>
      </c>
      <c r="I393" s="5">
        <v>39005348.9626</v>
      </c>
      <c r="J393" s="6">
        <f t="shared" ref="J393:J413" si="12">E393+F393+G393+H393+I393</f>
        <v>139876244.9215</v>
      </c>
      <c r="K393" s="11"/>
      <c r="L393" s="131"/>
      <c r="M393" s="126"/>
      <c r="N393" s="12">
        <v>3</v>
      </c>
      <c r="O393" s="5" t="s">
        <v>774</v>
      </c>
      <c r="P393" s="5">
        <v>77163263.804299995</v>
      </c>
      <c r="Q393" s="5">
        <v>17641121.581999999</v>
      </c>
      <c r="R393" s="5">
        <v>0</v>
      </c>
      <c r="S393" s="5">
        <v>5766807.7426000005</v>
      </c>
      <c r="T393" s="5">
        <v>29327953.4551</v>
      </c>
      <c r="U393" s="7">
        <f t="shared" ref="U393:U413" si="13">P393+Q393+R393+S393+T393</f>
        <v>129899146.58399999</v>
      </c>
    </row>
    <row r="394" spans="1:21" ht="24.95" customHeight="1">
      <c r="A394" s="129"/>
      <c r="B394" s="126"/>
      <c r="C394" s="1">
        <v>6</v>
      </c>
      <c r="D394" s="5" t="s">
        <v>424</v>
      </c>
      <c r="E394" s="5">
        <v>61659551.794100001</v>
      </c>
      <c r="F394" s="5">
        <v>14096651.6483</v>
      </c>
      <c r="G394" s="5">
        <v>0</v>
      </c>
      <c r="H394" s="5">
        <v>4608135.5707</v>
      </c>
      <c r="I394" s="5">
        <v>32989769.310199998</v>
      </c>
      <c r="J394" s="6">
        <f t="shared" si="12"/>
        <v>113354108.3233</v>
      </c>
      <c r="K394" s="11"/>
      <c r="L394" s="131"/>
      <c r="M394" s="126"/>
      <c r="N394" s="12">
        <v>4</v>
      </c>
      <c r="O394" s="5" t="s">
        <v>775</v>
      </c>
      <c r="P394" s="5">
        <v>85165732.016299993</v>
      </c>
      <c r="Q394" s="5">
        <v>19470651.694200002</v>
      </c>
      <c r="R394" s="5">
        <v>0</v>
      </c>
      <c r="S394" s="5">
        <v>6364873.3682000004</v>
      </c>
      <c r="T394" s="5">
        <v>31949461.144099999</v>
      </c>
      <c r="U394" s="7">
        <f t="shared" si="13"/>
        <v>142950718.22280002</v>
      </c>
    </row>
    <row r="395" spans="1:21" ht="24.95" customHeight="1">
      <c r="A395" s="129"/>
      <c r="B395" s="126"/>
      <c r="C395" s="1">
        <v>7</v>
      </c>
      <c r="D395" s="5" t="s">
        <v>425</v>
      </c>
      <c r="E395" s="5">
        <v>99525223.274700001</v>
      </c>
      <c r="F395" s="5">
        <v>22753529.0462</v>
      </c>
      <c r="G395" s="5">
        <v>0</v>
      </c>
      <c r="H395" s="5">
        <v>7438032.0357999997</v>
      </c>
      <c r="I395" s="5">
        <v>47029935.566100001</v>
      </c>
      <c r="J395" s="6">
        <f t="shared" si="12"/>
        <v>176746719.9228</v>
      </c>
      <c r="K395" s="11"/>
      <c r="L395" s="131"/>
      <c r="M395" s="126"/>
      <c r="N395" s="12">
        <v>5</v>
      </c>
      <c r="O395" s="5" t="s">
        <v>776</v>
      </c>
      <c r="P395" s="5">
        <v>74127693.460500002</v>
      </c>
      <c r="Q395" s="5">
        <v>16947127.278700002</v>
      </c>
      <c r="R395" s="5">
        <v>0</v>
      </c>
      <c r="S395" s="5">
        <v>5539943.9515000004</v>
      </c>
      <c r="T395" s="5">
        <v>28926152.0649</v>
      </c>
      <c r="U395" s="7">
        <f t="shared" si="13"/>
        <v>125540916.75559999</v>
      </c>
    </row>
    <row r="396" spans="1:21" ht="24.95" customHeight="1">
      <c r="A396" s="129"/>
      <c r="B396" s="126"/>
      <c r="C396" s="1">
        <v>8</v>
      </c>
      <c r="D396" s="5" t="s">
        <v>426</v>
      </c>
      <c r="E396" s="5">
        <v>67808105.788100004</v>
      </c>
      <c r="F396" s="5">
        <v>15502338.5414</v>
      </c>
      <c r="G396" s="5">
        <v>0</v>
      </c>
      <c r="H396" s="5">
        <v>5067648.6476999996</v>
      </c>
      <c r="I396" s="5">
        <v>35089796.114</v>
      </c>
      <c r="J396" s="6">
        <f t="shared" si="12"/>
        <v>123467889.09119999</v>
      </c>
      <c r="K396" s="11"/>
      <c r="L396" s="131"/>
      <c r="M396" s="126"/>
      <c r="N396" s="12">
        <v>6</v>
      </c>
      <c r="O396" s="5" t="s">
        <v>777</v>
      </c>
      <c r="P396" s="5">
        <v>102930573.4038</v>
      </c>
      <c r="Q396" s="5">
        <v>23532062.6734</v>
      </c>
      <c r="R396" s="5">
        <v>0</v>
      </c>
      <c r="S396" s="5">
        <v>7692531.3728999998</v>
      </c>
      <c r="T396" s="5">
        <v>39043289.043700002</v>
      </c>
      <c r="U396" s="7">
        <f t="shared" si="13"/>
        <v>173198456.49379998</v>
      </c>
    </row>
    <row r="397" spans="1:21" ht="24.95" customHeight="1">
      <c r="A397" s="129"/>
      <c r="B397" s="126"/>
      <c r="C397" s="1">
        <v>9</v>
      </c>
      <c r="D397" s="5" t="s">
        <v>427</v>
      </c>
      <c r="E397" s="5">
        <v>72891081.596499994</v>
      </c>
      <c r="F397" s="5">
        <v>16664412.1735</v>
      </c>
      <c r="G397" s="5">
        <v>0</v>
      </c>
      <c r="H397" s="5">
        <v>5447525.5839999998</v>
      </c>
      <c r="I397" s="5">
        <v>36076514.7522</v>
      </c>
      <c r="J397" s="6">
        <f t="shared" si="12"/>
        <v>131079534.10620001</v>
      </c>
      <c r="K397" s="11"/>
      <c r="L397" s="131"/>
      <c r="M397" s="126"/>
      <c r="N397" s="12">
        <v>7</v>
      </c>
      <c r="O397" s="5" t="s">
        <v>778</v>
      </c>
      <c r="P397" s="5">
        <v>78171304.946799994</v>
      </c>
      <c r="Q397" s="5">
        <v>17871580.682399999</v>
      </c>
      <c r="R397" s="5">
        <v>0</v>
      </c>
      <c r="S397" s="5">
        <v>5842143.8439999996</v>
      </c>
      <c r="T397" s="5">
        <v>33277659.988299999</v>
      </c>
      <c r="U397" s="7">
        <f t="shared" si="13"/>
        <v>135162689.46149999</v>
      </c>
    </row>
    <row r="398" spans="1:21" ht="24.95" customHeight="1">
      <c r="A398" s="129"/>
      <c r="B398" s="126"/>
      <c r="C398" s="1">
        <v>10</v>
      </c>
      <c r="D398" s="5" t="s">
        <v>428</v>
      </c>
      <c r="E398" s="5">
        <v>73401590.080699995</v>
      </c>
      <c r="F398" s="5">
        <v>16781124.995099999</v>
      </c>
      <c r="G398" s="5">
        <v>0</v>
      </c>
      <c r="H398" s="5">
        <v>5485678.5098000001</v>
      </c>
      <c r="I398" s="5">
        <v>37350113.012800001</v>
      </c>
      <c r="J398" s="6">
        <f t="shared" si="12"/>
        <v>133018506.5984</v>
      </c>
      <c r="K398" s="11"/>
      <c r="L398" s="131"/>
      <c r="M398" s="126"/>
      <c r="N398" s="12">
        <v>8</v>
      </c>
      <c r="O398" s="5" t="s">
        <v>387</v>
      </c>
      <c r="P398" s="5">
        <v>70922658.079699993</v>
      </c>
      <c r="Q398" s="5">
        <v>16214389.7552</v>
      </c>
      <c r="R398" s="5">
        <v>0</v>
      </c>
      <c r="S398" s="5">
        <v>5300415.1661999999</v>
      </c>
      <c r="T398" s="5">
        <v>27458053.3851</v>
      </c>
      <c r="U398" s="7">
        <f t="shared" si="13"/>
        <v>119895516.38619998</v>
      </c>
    </row>
    <row r="399" spans="1:21" ht="24.95" customHeight="1">
      <c r="A399" s="129"/>
      <c r="B399" s="126"/>
      <c r="C399" s="1">
        <v>11</v>
      </c>
      <c r="D399" s="5" t="s">
        <v>429</v>
      </c>
      <c r="E399" s="5">
        <v>68033129.491400003</v>
      </c>
      <c r="F399" s="5">
        <v>15553783.624399999</v>
      </c>
      <c r="G399" s="5">
        <v>0</v>
      </c>
      <c r="H399" s="5">
        <v>5084465.8268999998</v>
      </c>
      <c r="I399" s="5">
        <v>31873402.605799999</v>
      </c>
      <c r="J399" s="6">
        <f t="shared" si="12"/>
        <v>120544781.54850002</v>
      </c>
      <c r="K399" s="11"/>
      <c r="L399" s="131"/>
      <c r="M399" s="126"/>
      <c r="N399" s="12">
        <v>9</v>
      </c>
      <c r="O399" s="5" t="s">
        <v>779</v>
      </c>
      <c r="P399" s="5">
        <v>76669399.005500004</v>
      </c>
      <c r="Q399" s="5">
        <v>17528213.852000002</v>
      </c>
      <c r="R399" s="5">
        <v>0</v>
      </c>
      <c r="S399" s="5">
        <v>5729898.6849999996</v>
      </c>
      <c r="T399" s="5">
        <v>29283717.9201</v>
      </c>
      <c r="U399" s="7">
        <f t="shared" si="13"/>
        <v>129211229.46260001</v>
      </c>
    </row>
    <row r="400" spans="1:21" ht="24.95" customHeight="1">
      <c r="A400" s="129"/>
      <c r="B400" s="126"/>
      <c r="C400" s="1">
        <v>12</v>
      </c>
      <c r="D400" s="5" t="s">
        <v>430</v>
      </c>
      <c r="E400" s="5">
        <v>66650962.368600003</v>
      </c>
      <c r="F400" s="5">
        <v>15237791.5699</v>
      </c>
      <c r="G400" s="5">
        <v>0</v>
      </c>
      <c r="H400" s="5">
        <v>4981169.3658999996</v>
      </c>
      <c r="I400" s="5">
        <v>34572110.082599998</v>
      </c>
      <c r="J400" s="6">
        <f t="shared" si="12"/>
        <v>121442033.38699999</v>
      </c>
      <c r="K400" s="11"/>
      <c r="L400" s="131"/>
      <c r="M400" s="126"/>
      <c r="N400" s="12">
        <v>10</v>
      </c>
      <c r="O400" s="5" t="s">
        <v>780</v>
      </c>
      <c r="P400" s="5">
        <v>101197354.0501</v>
      </c>
      <c r="Q400" s="5">
        <v>23135812.802099999</v>
      </c>
      <c r="R400" s="5">
        <v>0</v>
      </c>
      <c r="S400" s="5">
        <v>7562998.9725000001</v>
      </c>
      <c r="T400" s="5">
        <v>33874244.995800003</v>
      </c>
      <c r="U400" s="7">
        <f t="shared" si="13"/>
        <v>165770410.82050002</v>
      </c>
    </row>
    <row r="401" spans="1:21" ht="24.95" customHeight="1">
      <c r="A401" s="129"/>
      <c r="B401" s="126"/>
      <c r="C401" s="1">
        <v>13</v>
      </c>
      <c r="D401" s="5" t="s">
        <v>431</v>
      </c>
      <c r="E401" s="5">
        <v>69640832.341399997</v>
      </c>
      <c r="F401" s="5">
        <v>15921337.8211</v>
      </c>
      <c r="G401" s="5">
        <v>0</v>
      </c>
      <c r="H401" s="5">
        <v>5204617.7331999997</v>
      </c>
      <c r="I401" s="5">
        <v>35264642.588699996</v>
      </c>
      <c r="J401" s="6">
        <f t="shared" si="12"/>
        <v>126031430.48439999</v>
      </c>
      <c r="K401" s="11"/>
      <c r="L401" s="131"/>
      <c r="M401" s="126"/>
      <c r="N401" s="12">
        <v>11</v>
      </c>
      <c r="O401" s="5" t="s">
        <v>781</v>
      </c>
      <c r="P401" s="5">
        <v>63185600.6017</v>
      </c>
      <c r="Q401" s="5">
        <v>14445538.0384</v>
      </c>
      <c r="R401" s="5">
        <v>0</v>
      </c>
      <c r="S401" s="5">
        <v>4722185.0503000002</v>
      </c>
      <c r="T401" s="5">
        <v>25024249.362199999</v>
      </c>
      <c r="U401" s="7">
        <f t="shared" si="13"/>
        <v>107377573.0526</v>
      </c>
    </row>
    <row r="402" spans="1:21" ht="24.95" customHeight="1">
      <c r="A402" s="129"/>
      <c r="B402" s="126"/>
      <c r="C402" s="1">
        <v>14</v>
      </c>
      <c r="D402" s="5" t="s">
        <v>432</v>
      </c>
      <c r="E402" s="5">
        <v>62119934.952699997</v>
      </c>
      <c r="F402" s="5">
        <v>14201904.781400001</v>
      </c>
      <c r="G402" s="5">
        <v>0</v>
      </c>
      <c r="H402" s="5">
        <v>4642542.3729999997</v>
      </c>
      <c r="I402" s="5">
        <v>32514506.3464</v>
      </c>
      <c r="J402" s="6">
        <f t="shared" si="12"/>
        <v>113478888.4535</v>
      </c>
      <c r="K402" s="11"/>
      <c r="L402" s="131"/>
      <c r="M402" s="126"/>
      <c r="N402" s="12">
        <v>12</v>
      </c>
      <c r="O402" s="5" t="s">
        <v>782</v>
      </c>
      <c r="P402" s="5">
        <v>72980413.065300003</v>
      </c>
      <c r="Q402" s="5">
        <v>16684835.198999999</v>
      </c>
      <c r="R402" s="5">
        <v>0</v>
      </c>
      <c r="S402" s="5">
        <v>5454201.7843000004</v>
      </c>
      <c r="T402" s="5">
        <v>29528740.870999999</v>
      </c>
      <c r="U402" s="7">
        <f t="shared" si="13"/>
        <v>124648190.91960001</v>
      </c>
    </row>
    <row r="403" spans="1:21" ht="24.95" customHeight="1">
      <c r="A403" s="129"/>
      <c r="B403" s="126"/>
      <c r="C403" s="1">
        <v>15</v>
      </c>
      <c r="D403" s="5" t="s">
        <v>433</v>
      </c>
      <c r="E403" s="5">
        <v>61795778.106299996</v>
      </c>
      <c r="F403" s="5">
        <v>14127795.807</v>
      </c>
      <c r="G403" s="5">
        <v>0</v>
      </c>
      <c r="H403" s="5">
        <v>4618316.4639999997</v>
      </c>
      <c r="I403" s="5">
        <v>29908744.468899999</v>
      </c>
      <c r="J403" s="6">
        <f t="shared" si="12"/>
        <v>110450634.84619999</v>
      </c>
      <c r="K403" s="11"/>
      <c r="L403" s="131"/>
      <c r="M403" s="126"/>
      <c r="N403" s="12">
        <v>13</v>
      </c>
      <c r="O403" s="5" t="s">
        <v>783</v>
      </c>
      <c r="P403" s="5">
        <v>77320348.479499996</v>
      </c>
      <c r="Q403" s="5">
        <v>17677034.394900002</v>
      </c>
      <c r="R403" s="5">
        <v>0</v>
      </c>
      <c r="S403" s="5">
        <v>5778547.4885999998</v>
      </c>
      <c r="T403" s="5">
        <v>32407732.225099999</v>
      </c>
      <c r="U403" s="7">
        <f t="shared" si="13"/>
        <v>133183662.58809999</v>
      </c>
    </row>
    <row r="404" spans="1:21" ht="24.95" customHeight="1">
      <c r="A404" s="129"/>
      <c r="B404" s="126"/>
      <c r="C404" s="1">
        <v>16</v>
      </c>
      <c r="D404" s="5" t="s">
        <v>434</v>
      </c>
      <c r="E404" s="5">
        <v>66787076.478699997</v>
      </c>
      <c r="F404" s="5">
        <v>15268910.0769</v>
      </c>
      <c r="G404" s="5">
        <v>0</v>
      </c>
      <c r="H404" s="5">
        <v>4991341.8738000002</v>
      </c>
      <c r="I404" s="5">
        <v>34696037.548299998</v>
      </c>
      <c r="J404" s="6">
        <f t="shared" si="12"/>
        <v>121743365.9777</v>
      </c>
      <c r="K404" s="11"/>
      <c r="L404" s="132"/>
      <c r="M404" s="127"/>
      <c r="N404" s="12">
        <v>14</v>
      </c>
      <c r="O404" s="5" t="s">
        <v>784</v>
      </c>
      <c r="P404" s="5">
        <v>85393133.285999998</v>
      </c>
      <c r="Q404" s="5">
        <v>19522640.338199999</v>
      </c>
      <c r="R404" s="5">
        <v>0</v>
      </c>
      <c r="S404" s="5">
        <v>6381868.2352</v>
      </c>
      <c r="T404" s="5">
        <v>33983955.919600002</v>
      </c>
      <c r="U404" s="7">
        <f t="shared" si="13"/>
        <v>145281597.77900001</v>
      </c>
    </row>
    <row r="405" spans="1:21" ht="24.95" customHeight="1">
      <c r="A405" s="129"/>
      <c r="B405" s="126"/>
      <c r="C405" s="1">
        <v>17</v>
      </c>
      <c r="D405" s="5" t="s">
        <v>435</v>
      </c>
      <c r="E405" s="5">
        <v>76266211.491699994</v>
      </c>
      <c r="F405" s="5">
        <v>17436036.828899998</v>
      </c>
      <c r="G405" s="5">
        <v>0</v>
      </c>
      <c r="H405" s="5">
        <v>5699766.4074999997</v>
      </c>
      <c r="I405" s="5">
        <v>39286847.822099999</v>
      </c>
      <c r="J405" s="6">
        <f t="shared" si="12"/>
        <v>138688862.55019999</v>
      </c>
      <c r="K405" s="11"/>
      <c r="L405" s="18"/>
      <c r="M405" s="113" t="s">
        <v>847</v>
      </c>
      <c r="N405" s="114"/>
      <c r="O405" s="115"/>
      <c r="P405" s="14">
        <v>1098138518.5034997</v>
      </c>
      <c r="Q405" s="14">
        <v>251057228.06099999</v>
      </c>
      <c r="R405" s="14">
        <v>0</v>
      </c>
      <c r="S405" s="14">
        <v>82069541.887100011</v>
      </c>
      <c r="T405" s="14">
        <v>427412406.17810005</v>
      </c>
      <c r="U405" s="7">
        <f t="shared" si="13"/>
        <v>1858677694.6296999</v>
      </c>
    </row>
    <row r="406" spans="1:21" ht="24.95" customHeight="1">
      <c r="A406" s="129"/>
      <c r="B406" s="126"/>
      <c r="C406" s="1">
        <v>18</v>
      </c>
      <c r="D406" s="5" t="s">
        <v>436</v>
      </c>
      <c r="E406" s="5">
        <v>91692705.491099998</v>
      </c>
      <c r="F406" s="5">
        <v>20962853.124699999</v>
      </c>
      <c r="G406" s="5">
        <v>0</v>
      </c>
      <c r="H406" s="5">
        <v>6852667.6801000005</v>
      </c>
      <c r="I406" s="5">
        <v>43817450.191</v>
      </c>
      <c r="J406" s="6">
        <f t="shared" si="12"/>
        <v>163325676.48689997</v>
      </c>
      <c r="K406" s="11"/>
      <c r="L406" s="130">
        <v>37</v>
      </c>
      <c r="M406" s="125" t="s">
        <v>60</v>
      </c>
      <c r="N406" s="12">
        <v>1</v>
      </c>
      <c r="O406" s="5" t="s">
        <v>785</v>
      </c>
      <c r="P406" s="5">
        <v>56408207.103</v>
      </c>
      <c r="Q406" s="5">
        <v>12896085.399599999</v>
      </c>
      <c r="R406" s="5">
        <v>0</v>
      </c>
      <c r="S406" s="5">
        <v>4215675.5614999998</v>
      </c>
      <c r="T406" s="5">
        <v>199459650.31959999</v>
      </c>
      <c r="U406" s="7">
        <f t="shared" si="13"/>
        <v>272979618.38370001</v>
      </c>
    </row>
    <row r="407" spans="1:21" ht="24.95" customHeight="1">
      <c r="A407" s="129"/>
      <c r="B407" s="126"/>
      <c r="C407" s="1">
        <v>19</v>
      </c>
      <c r="D407" s="5" t="s">
        <v>437</v>
      </c>
      <c r="E407" s="5">
        <v>63041000.115999997</v>
      </c>
      <c r="F407" s="5">
        <v>14412479.369999999</v>
      </c>
      <c r="G407" s="5">
        <v>0</v>
      </c>
      <c r="H407" s="5">
        <v>4711378.3119999999</v>
      </c>
      <c r="I407" s="5">
        <v>33731521.637100004</v>
      </c>
      <c r="J407" s="6">
        <f t="shared" si="12"/>
        <v>115896379.43510002</v>
      </c>
      <c r="K407" s="11"/>
      <c r="L407" s="131"/>
      <c r="M407" s="126"/>
      <c r="N407" s="12">
        <v>2</v>
      </c>
      <c r="O407" s="5" t="s">
        <v>786</v>
      </c>
      <c r="P407" s="5">
        <v>143996801.38339999</v>
      </c>
      <c r="Q407" s="5">
        <v>32920653.6296</v>
      </c>
      <c r="R407" s="5">
        <v>0</v>
      </c>
      <c r="S407" s="5">
        <v>10761621.8934</v>
      </c>
      <c r="T407" s="5">
        <v>240247135.87619999</v>
      </c>
      <c r="U407" s="7">
        <f t="shared" si="13"/>
        <v>427926212.78259999</v>
      </c>
    </row>
    <row r="408" spans="1:21" ht="24.95" customHeight="1">
      <c r="A408" s="129"/>
      <c r="B408" s="126"/>
      <c r="C408" s="1">
        <v>20</v>
      </c>
      <c r="D408" s="5" t="s">
        <v>438</v>
      </c>
      <c r="E408" s="5">
        <v>60744202.246399999</v>
      </c>
      <c r="F408" s="5">
        <v>13887383.767899999</v>
      </c>
      <c r="G408" s="5">
        <v>0</v>
      </c>
      <c r="H408" s="5">
        <v>4539726.7892000005</v>
      </c>
      <c r="I408" s="5">
        <v>32023327.6523</v>
      </c>
      <c r="J408" s="6">
        <f t="shared" si="12"/>
        <v>111194640.4558</v>
      </c>
      <c r="K408" s="11"/>
      <c r="L408" s="131"/>
      <c r="M408" s="126"/>
      <c r="N408" s="12">
        <v>3</v>
      </c>
      <c r="O408" s="5" t="s">
        <v>787</v>
      </c>
      <c r="P408" s="5">
        <v>81109460.415600002</v>
      </c>
      <c r="Q408" s="5">
        <v>18543303.925999999</v>
      </c>
      <c r="R408" s="5">
        <v>0</v>
      </c>
      <c r="S408" s="5">
        <v>6061727.3202</v>
      </c>
      <c r="T408" s="5">
        <v>209018830.50459999</v>
      </c>
      <c r="U408" s="7">
        <f t="shared" si="13"/>
        <v>314733322.16639996</v>
      </c>
    </row>
    <row r="409" spans="1:21" ht="24.95" customHeight="1">
      <c r="A409" s="129"/>
      <c r="B409" s="126"/>
      <c r="C409" s="1">
        <v>21</v>
      </c>
      <c r="D409" s="5" t="s">
        <v>439</v>
      </c>
      <c r="E409" s="5">
        <v>88504930.338200003</v>
      </c>
      <c r="F409" s="5">
        <v>20234061.647100002</v>
      </c>
      <c r="G409" s="5">
        <v>0</v>
      </c>
      <c r="H409" s="5">
        <v>6614428.8404999999</v>
      </c>
      <c r="I409" s="5">
        <v>44013763.077699997</v>
      </c>
      <c r="J409" s="6">
        <f t="shared" si="12"/>
        <v>159367183.90349999</v>
      </c>
      <c r="K409" s="11"/>
      <c r="L409" s="131"/>
      <c r="M409" s="126"/>
      <c r="N409" s="12">
        <v>4</v>
      </c>
      <c r="O409" s="5" t="s">
        <v>788</v>
      </c>
      <c r="P409" s="5">
        <v>69511882.891399994</v>
      </c>
      <c r="Q409" s="5">
        <v>15891857.3039</v>
      </c>
      <c r="R409" s="5">
        <v>0</v>
      </c>
      <c r="S409" s="5">
        <v>5194980.6772999996</v>
      </c>
      <c r="T409" s="5">
        <v>205085436.17899999</v>
      </c>
      <c r="U409" s="7">
        <f t="shared" si="13"/>
        <v>295684157.05159998</v>
      </c>
    </row>
    <row r="410" spans="1:21" ht="24.95" customHeight="1">
      <c r="A410" s="129"/>
      <c r="B410" s="126"/>
      <c r="C410" s="1">
        <v>22</v>
      </c>
      <c r="D410" s="5" t="s">
        <v>440</v>
      </c>
      <c r="E410" s="5">
        <v>58903469.736500002</v>
      </c>
      <c r="F410" s="5">
        <v>13466554.160499999</v>
      </c>
      <c r="G410" s="5">
        <v>0</v>
      </c>
      <c r="H410" s="5">
        <v>4402159.3772999998</v>
      </c>
      <c r="I410" s="5">
        <v>31319807.061900001</v>
      </c>
      <c r="J410" s="6">
        <f t="shared" si="12"/>
        <v>108091990.3362</v>
      </c>
      <c r="K410" s="11"/>
      <c r="L410" s="131"/>
      <c r="M410" s="126"/>
      <c r="N410" s="12">
        <v>5</v>
      </c>
      <c r="O410" s="5" t="s">
        <v>789</v>
      </c>
      <c r="P410" s="5">
        <v>66048108.374200001</v>
      </c>
      <c r="Q410" s="5">
        <v>15099966.650599999</v>
      </c>
      <c r="R410" s="5">
        <v>0</v>
      </c>
      <c r="S410" s="5">
        <v>4936114.9850000003</v>
      </c>
      <c r="T410" s="5">
        <v>201664233.84259999</v>
      </c>
      <c r="U410" s="7">
        <f t="shared" si="13"/>
        <v>287748423.8524</v>
      </c>
    </row>
    <row r="411" spans="1:21" ht="24.95" customHeight="1">
      <c r="A411" s="129"/>
      <c r="B411" s="126"/>
      <c r="C411" s="1">
        <v>23</v>
      </c>
      <c r="D411" s="5" t="s">
        <v>441</v>
      </c>
      <c r="E411" s="5">
        <v>59445667.1307</v>
      </c>
      <c r="F411" s="5">
        <v>13590511.7238</v>
      </c>
      <c r="G411" s="5">
        <v>0</v>
      </c>
      <c r="H411" s="5">
        <v>4442680.5784</v>
      </c>
      <c r="I411" s="5">
        <v>31055243.445700001</v>
      </c>
      <c r="J411" s="6">
        <f t="shared" si="12"/>
        <v>108534102.8786</v>
      </c>
      <c r="K411" s="11"/>
      <c r="L411" s="132"/>
      <c r="M411" s="127"/>
      <c r="N411" s="12">
        <v>6</v>
      </c>
      <c r="O411" s="5" t="s">
        <v>790</v>
      </c>
      <c r="P411" s="5">
        <v>67939590.892100006</v>
      </c>
      <c r="Q411" s="5">
        <v>15532398.761700001</v>
      </c>
      <c r="R411" s="5">
        <v>0</v>
      </c>
      <c r="S411" s="5">
        <v>5077475.2061000001</v>
      </c>
      <c r="T411" s="5">
        <v>201011179.1444</v>
      </c>
      <c r="U411" s="7">
        <f t="shared" si="13"/>
        <v>289560644.0043</v>
      </c>
    </row>
    <row r="412" spans="1:21" ht="24.95" customHeight="1">
      <c r="A412" s="129"/>
      <c r="B412" s="126"/>
      <c r="C412" s="1">
        <v>24</v>
      </c>
      <c r="D412" s="5" t="s">
        <v>442</v>
      </c>
      <c r="E412" s="5">
        <v>76692063.185699999</v>
      </c>
      <c r="F412" s="5">
        <v>17533395.353399999</v>
      </c>
      <c r="G412" s="5">
        <v>0</v>
      </c>
      <c r="H412" s="5">
        <v>5731592.4957999997</v>
      </c>
      <c r="I412" s="5">
        <v>38307662.251999997</v>
      </c>
      <c r="J412" s="6">
        <f t="shared" si="12"/>
        <v>138264713.28689998</v>
      </c>
      <c r="K412" s="11"/>
      <c r="L412" s="18"/>
      <c r="M412" s="113"/>
      <c r="N412" s="114"/>
      <c r="O412" s="115"/>
      <c r="P412" s="19">
        <v>485014051.05970001</v>
      </c>
      <c r="Q412" s="19">
        <v>110884265.67140001</v>
      </c>
      <c r="R412" s="19">
        <v>0</v>
      </c>
      <c r="S412" s="19">
        <v>36247595.6435</v>
      </c>
      <c r="T412" s="19">
        <v>1256486465.8663998</v>
      </c>
      <c r="U412" s="7">
        <f t="shared" si="13"/>
        <v>1888632378.2409997</v>
      </c>
    </row>
    <row r="413" spans="1:21" ht="24.95" customHeight="1">
      <c r="A413" s="129"/>
      <c r="B413" s="126"/>
      <c r="C413" s="1">
        <v>25</v>
      </c>
      <c r="D413" s="5" t="s">
        <v>443</v>
      </c>
      <c r="E413" s="5">
        <v>78362283.138999999</v>
      </c>
      <c r="F413" s="5">
        <v>17915242.255800001</v>
      </c>
      <c r="G413" s="5">
        <v>0</v>
      </c>
      <c r="H413" s="5">
        <v>5856416.6268999996</v>
      </c>
      <c r="I413" s="5">
        <v>40074704.791100003</v>
      </c>
      <c r="J413" s="6">
        <f t="shared" si="12"/>
        <v>142208646.81280002</v>
      </c>
      <c r="K413" s="11"/>
      <c r="L413" s="113"/>
      <c r="M413" s="114"/>
      <c r="N413" s="114"/>
      <c r="O413" s="115"/>
      <c r="P413" s="14">
        <v>53379771883.363991</v>
      </c>
      <c r="Q413" s="14">
        <v>12203722333.522892</v>
      </c>
      <c r="R413" s="14">
        <v>-801681493.39869964</v>
      </c>
      <c r="S413" s="14">
        <v>3989345014.9387002</v>
      </c>
      <c r="T413" s="14">
        <v>26426822559.60751</v>
      </c>
      <c r="U413" s="7">
        <f t="shared" si="13"/>
        <v>95197980298.034409</v>
      </c>
    </row>
    <row r="417" spans="17:17">
      <c r="Q417" s="31">
        <f>U413+801681493.4</f>
        <v>95999661791.434402</v>
      </c>
    </row>
  </sheetData>
  <mergeCells count="116">
    <mergeCell ref="L159:L183"/>
    <mergeCell ref="M159:M183"/>
    <mergeCell ref="M184:O184"/>
    <mergeCell ref="L185:L204"/>
    <mergeCell ref="M185:M204"/>
    <mergeCell ref="M205:O205"/>
    <mergeCell ref="L124:L143"/>
    <mergeCell ref="M124:M143"/>
    <mergeCell ref="M144:O144"/>
    <mergeCell ref="L145:L157"/>
    <mergeCell ref="M145:M157"/>
    <mergeCell ref="M158:O158"/>
    <mergeCell ref="L256:L288"/>
    <mergeCell ref="M256:M288"/>
    <mergeCell ref="M289:O289"/>
    <mergeCell ref="L290:L306"/>
    <mergeCell ref="M290:M306"/>
    <mergeCell ref="M307:O307"/>
    <mergeCell ref="L206:L223"/>
    <mergeCell ref="M206:M223"/>
    <mergeCell ref="M224:O224"/>
    <mergeCell ref="L225:L254"/>
    <mergeCell ref="M225:M254"/>
    <mergeCell ref="M255:O255"/>
    <mergeCell ref="L356:L371"/>
    <mergeCell ref="M356:M371"/>
    <mergeCell ref="M372:O372"/>
    <mergeCell ref="L373:L389"/>
    <mergeCell ref="M373:M389"/>
    <mergeCell ref="L308:L330"/>
    <mergeCell ref="M308:M330"/>
    <mergeCell ref="M331:O331"/>
    <mergeCell ref="L332:L354"/>
    <mergeCell ref="M332:M354"/>
    <mergeCell ref="M355:O355"/>
    <mergeCell ref="L406:L411"/>
    <mergeCell ref="M406:M411"/>
    <mergeCell ref="B388:D388"/>
    <mergeCell ref="A389:A413"/>
    <mergeCell ref="B389:B413"/>
    <mergeCell ref="M412:O412"/>
    <mergeCell ref="L413:O413"/>
    <mergeCell ref="M390:O390"/>
    <mergeCell ref="L391:L404"/>
    <mergeCell ref="M391:M404"/>
    <mergeCell ref="M405:O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M106:O106"/>
    <mergeCell ref="L107:L122"/>
    <mergeCell ref="M107:M122"/>
    <mergeCell ref="B48:B78"/>
    <mergeCell ref="A80:A100"/>
    <mergeCell ref="L85:L105"/>
    <mergeCell ref="A123:A130"/>
    <mergeCell ref="B123:B130"/>
    <mergeCell ref="M123:O123"/>
    <mergeCell ref="L28:L61"/>
    <mergeCell ref="M28:M61"/>
    <mergeCell ref="M62:O62"/>
    <mergeCell ref="L63:L83"/>
    <mergeCell ref="M63:M83"/>
    <mergeCell ref="M84:O84"/>
    <mergeCell ref="M85:M105"/>
    <mergeCell ref="A1:U1"/>
    <mergeCell ref="B4:U4"/>
    <mergeCell ref="B8:B24"/>
    <mergeCell ref="M8:M26"/>
    <mergeCell ref="L8:L26"/>
    <mergeCell ref="A8:A24"/>
    <mergeCell ref="B25:D25"/>
    <mergeCell ref="A26:A46"/>
    <mergeCell ref="B26:B46"/>
    <mergeCell ref="M27:O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acctmonth</vt:lpstr>
      <vt:lpstr>previuosmonth</vt:lpstr>
      <vt:lpstr>FG!Print_Area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2017-05-17T10:37:11Z</cp:lastPrinted>
  <dcterms:created xsi:type="dcterms:W3CDTF">2003-11-12T08:54:16Z</dcterms:created>
  <dcterms:modified xsi:type="dcterms:W3CDTF">2017-05-22T17:08:05Z</dcterms:modified>
</cp:coreProperties>
</file>